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60.11\Mashroat\99-Common\WB - Project Controls Volume\"/>
    </mc:Choice>
  </mc:AlternateContent>
  <bookViews>
    <workbookView xWindow="0" yWindow="0" windowWidth="13790" windowHeight="5940"/>
  </bookViews>
  <sheets>
    <sheet name="Sheet1" sheetId="1" r:id="rId1"/>
    <sheet name="Tracker Set-up" sheetId="7" r:id="rId2"/>
  </sheets>
  <definedNames>
    <definedName name="_xlnm.Print_Titles" localSheetId="1">'Tracker Set-up'!$1:$3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5" i="1" l="1"/>
  <c r="Q26" i="1"/>
  <c r="Q27" i="1"/>
  <c r="Q28" i="1"/>
  <c r="Q29" i="1"/>
  <c r="Q30" i="1"/>
  <c r="Q31" i="1"/>
  <c r="Q32" i="1"/>
  <c r="Q33" i="1"/>
  <c r="P25" i="1"/>
  <c r="P26" i="1"/>
  <c r="P27" i="1"/>
  <c r="P28" i="1"/>
  <c r="P29" i="1"/>
  <c r="P30" i="1"/>
  <c r="P31" i="1"/>
  <c r="P32" i="1"/>
  <c r="P33" i="1"/>
  <c r="M33" i="1"/>
  <c r="O33" i="1"/>
  <c r="L33" i="1"/>
  <c r="N33" i="1"/>
  <c r="U33" i="1"/>
  <c r="K33" i="1"/>
  <c r="I33" i="1"/>
  <c r="H33" i="1"/>
  <c r="G33" i="1"/>
  <c r="F33" i="1"/>
  <c r="J33" i="1"/>
  <c r="S33" i="1"/>
  <c r="J32" i="1"/>
  <c r="S32" i="1"/>
  <c r="R32" i="1"/>
  <c r="U32" i="1"/>
  <c r="N32" i="1"/>
  <c r="T32" i="1"/>
  <c r="J31" i="1"/>
  <c r="T31" i="1"/>
  <c r="S31" i="1"/>
  <c r="R31" i="1"/>
  <c r="U31" i="1"/>
  <c r="O31" i="1"/>
  <c r="N31" i="1"/>
  <c r="U30" i="1"/>
  <c r="J30" i="1"/>
  <c r="S30" i="1"/>
  <c r="R30" i="1"/>
  <c r="O30" i="1"/>
  <c r="N30" i="1"/>
  <c r="T30" i="1"/>
  <c r="U29" i="1"/>
  <c r="J29" i="1"/>
  <c r="T29" i="1"/>
  <c r="S29" i="1"/>
  <c r="R29" i="1"/>
  <c r="O29" i="1"/>
  <c r="N29" i="1"/>
  <c r="U28" i="1"/>
  <c r="J28" i="1"/>
  <c r="T28" i="1"/>
  <c r="R28" i="1"/>
  <c r="O28" i="1"/>
  <c r="N28" i="1"/>
  <c r="S28" i="1"/>
  <c r="U27" i="1"/>
  <c r="R27" i="1"/>
  <c r="O27" i="1"/>
  <c r="N27" i="1"/>
  <c r="J27" i="1"/>
  <c r="T27" i="1"/>
  <c r="J26" i="1"/>
  <c r="T26" i="1"/>
  <c r="S26" i="1"/>
  <c r="R26" i="1"/>
  <c r="U26" i="1"/>
  <c r="O26" i="1"/>
  <c r="N26" i="1"/>
  <c r="R25" i="1"/>
  <c r="R33" i="1"/>
  <c r="U25" i="1"/>
  <c r="O25" i="1"/>
  <c r="N25" i="1"/>
  <c r="J25" i="1"/>
  <c r="T25" i="1"/>
  <c r="S27" i="1"/>
  <c r="O32" i="1"/>
  <c r="T33" i="1"/>
  <c r="S25" i="1"/>
  <c r="J16" i="1"/>
  <c r="T16" i="1"/>
  <c r="J15" i="1"/>
  <c r="S15" i="1"/>
  <c r="S16" i="1"/>
  <c r="F17" i="1"/>
  <c r="R10" i="1"/>
  <c r="R11" i="1"/>
  <c r="R12" i="1"/>
  <c r="R13" i="1"/>
  <c r="R14" i="1"/>
  <c r="R15" i="1"/>
  <c r="R16" i="1"/>
  <c r="R9" i="1"/>
  <c r="Q10" i="1"/>
  <c r="Q11" i="1"/>
  <c r="Q12" i="1"/>
  <c r="Q13" i="1"/>
  <c r="Q14" i="1"/>
  <c r="Q15" i="1"/>
  <c r="Q16" i="1"/>
  <c r="Q9" i="1"/>
  <c r="Q17" i="1"/>
  <c r="P13" i="1"/>
  <c r="O13" i="1"/>
  <c r="P14" i="1"/>
  <c r="O14" i="1"/>
  <c r="N10" i="1"/>
  <c r="N11" i="1"/>
  <c r="N12" i="1"/>
  <c r="N13" i="1"/>
  <c r="N14" i="1"/>
  <c r="N15" i="1"/>
  <c r="N16" i="1"/>
  <c r="J10" i="1"/>
  <c r="T10" i="1"/>
  <c r="J11" i="1"/>
  <c r="T11" i="1"/>
  <c r="J12" i="1"/>
  <c r="T12" i="1"/>
  <c r="J13" i="1"/>
  <c r="T13" i="1"/>
  <c r="J14" i="1"/>
  <c r="T14" i="1"/>
  <c r="T15" i="1"/>
  <c r="N9" i="1"/>
  <c r="M17" i="1"/>
  <c r="L17" i="1"/>
  <c r="N17" i="1"/>
  <c r="K17" i="1"/>
  <c r="P10" i="1"/>
  <c r="U10" i="1"/>
  <c r="P11" i="1"/>
  <c r="U11" i="1"/>
  <c r="P12" i="1"/>
  <c r="U12" i="1"/>
  <c r="U13" i="1"/>
  <c r="U14" i="1"/>
  <c r="P15" i="1"/>
  <c r="O15" i="1"/>
  <c r="P16" i="1"/>
  <c r="O16" i="1"/>
  <c r="P9" i="1"/>
  <c r="U9" i="1"/>
  <c r="I17" i="1"/>
  <c r="H17" i="1"/>
  <c r="G17" i="1"/>
  <c r="J9" i="1"/>
  <c r="T9" i="1"/>
  <c r="U16" i="1"/>
  <c r="O12" i="1"/>
  <c r="S14" i="1"/>
  <c r="U15" i="1"/>
  <c r="P17" i="1"/>
  <c r="O11" i="1"/>
  <c r="S13" i="1"/>
  <c r="O9" i="1"/>
  <c r="O10" i="1"/>
  <c r="S12" i="1"/>
  <c r="S11" i="1"/>
  <c r="R17" i="1"/>
  <c r="S10" i="1"/>
  <c r="S9" i="1"/>
  <c r="J17" i="1"/>
  <c r="O17" i="1"/>
  <c r="U17" i="1"/>
  <c r="T17" i="1"/>
  <c r="S17" i="1"/>
</calcChain>
</file>

<file path=xl/sharedStrings.xml><?xml version="1.0" encoding="utf-8"?>
<sst xmlns="http://schemas.openxmlformats.org/spreadsheetml/2006/main" count="291" uniqueCount="111">
  <si>
    <t>BUDGET</t>
  </si>
  <si>
    <t>EARNED</t>
  </si>
  <si>
    <t>FORECAST</t>
  </si>
  <si>
    <t>VARIANCE</t>
  </si>
  <si>
    <t>PERCENT COMPLETE</t>
  </si>
  <si>
    <t>Original 
Budget</t>
  </si>
  <si>
    <t>Scope 
Change</t>
  </si>
  <si>
    <t>Trends</t>
  </si>
  <si>
    <t>Current 
Budget</t>
  </si>
  <si>
    <t>Schedule 
Earned</t>
  </si>
  <si>
    <t>Actual 
Earned</t>
  </si>
  <si>
    <t>Actual 
Hrs</t>
  </si>
  <si>
    <t>To Date 
Perf</t>
  </si>
  <si>
    <t>To Go 
Fct</t>
  </si>
  <si>
    <t>Total 
Fct</t>
  </si>
  <si>
    <t>Sched 
Var</t>
  </si>
  <si>
    <t>Cost 
Var</t>
  </si>
  <si>
    <t>Sched
(Bud)</t>
  </si>
  <si>
    <t>Actual
(Bgt)</t>
  </si>
  <si>
    <t>Actual
(Fct)</t>
  </si>
  <si>
    <t>(A)</t>
  </si>
  <si>
    <t>(B)</t>
  </si>
  <si>
    <t>(C )</t>
  </si>
  <si>
    <t>(D)</t>
  </si>
  <si>
    <t>(E=A+C)</t>
  </si>
  <si>
    <t>(F)</t>
  </si>
  <si>
    <t>(G)</t>
  </si>
  <si>
    <t>(H)</t>
  </si>
  <si>
    <t>(I=G/H)</t>
  </si>
  <si>
    <t>(J=K-H)</t>
  </si>
  <si>
    <t>(K=A+C+D)</t>
  </si>
  <si>
    <t xml:space="preserve">(M=G-F) </t>
  </si>
  <si>
    <t>(N=G-H)</t>
  </si>
  <si>
    <t>(O=F/E)</t>
  </si>
  <si>
    <t>(P=G/E)</t>
  </si>
  <si>
    <t>(Q=G/K)</t>
  </si>
  <si>
    <t>Code Discipline Description</t>
  </si>
  <si>
    <t>A</t>
  </si>
  <si>
    <t>B</t>
  </si>
  <si>
    <t>C</t>
  </si>
  <si>
    <t>D=A+B</t>
  </si>
  <si>
    <t>E</t>
  </si>
  <si>
    <t>F</t>
  </si>
  <si>
    <t>G</t>
  </si>
  <si>
    <t>H=F/G</t>
  </si>
  <si>
    <t>I=J-G</t>
  </si>
  <si>
    <t>J=A+B+C</t>
  </si>
  <si>
    <t>K=F-E</t>
  </si>
  <si>
    <t>M=F-G</t>
  </si>
  <si>
    <t>N=E/D</t>
  </si>
  <si>
    <t>O=F/D</t>
  </si>
  <si>
    <t>P=F/J</t>
  </si>
  <si>
    <t>D Area D - Facilities</t>
  </si>
  <si>
    <t>Architectural</t>
  </si>
  <si>
    <t>Eng'rg Management</t>
  </si>
  <si>
    <t>Civil</t>
  </si>
  <si>
    <t>Electrical</t>
  </si>
  <si>
    <t>General</t>
  </si>
  <si>
    <t>Instrumentation</t>
  </si>
  <si>
    <t>Mechanical</t>
  </si>
  <si>
    <t>Structural</t>
  </si>
  <si>
    <t>Area D Total</t>
  </si>
  <si>
    <t>LOG ID</t>
  </si>
  <si>
    <t>DOCUMENT TYPE</t>
  </si>
  <si>
    <t>Log D1T</t>
  </si>
  <si>
    <t>Process Systems Drawings Log</t>
  </si>
  <si>
    <t>BUDGET F/C</t>
  </si>
  <si>
    <t>TO GO</t>
  </si>
  <si>
    <t>% COMP.</t>
  </si>
  <si>
    <t>EARNED BUDGET</t>
  </si>
  <si>
    <t>Activity Txxx - Drawings (Type 1)</t>
  </si>
  <si>
    <t>AREA</t>
  </si>
  <si>
    <t>Start CADD</t>
  </si>
  <si>
    <t>IFR</t>
  </si>
  <si>
    <t>IFA</t>
  </si>
  <si>
    <t>IFH</t>
  </si>
  <si>
    <t>IFD</t>
  </si>
  <si>
    <t>IFC</t>
  </si>
  <si>
    <t>Database Complete</t>
  </si>
  <si>
    <t>Drawing # 1, Unit 1</t>
  </si>
  <si>
    <t>S - Location 1</t>
  </si>
  <si>
    <t>F - Location 1</t>
  </si>
  <si>
    <t>A - Location 1</t>
  </si>
  <si>
    <t>Drawing # 2, Unit 1</t>
  </si>
  <si>
    <t>S - Home Office</t>
  </si>
  <si>
    <t>F - Home Office</t>
  </si>
  <si>
    <t>A - Home Office</t>
  </si>
  <si>
    <t>Subtotal for Activity Txxx</t>
  </si>
  <si>
    <t>Activity Tzzz - Drawings (Type 1)</t>
  </si>
  <si>
    <t>Subtotal for Activity Tzzz</t>
  </si>
  <si>
    <t>Log HAS</t>
  </si>
  <si>
    <t>Activity T@@@ - Drawings (Type 2)</t>
  </si>
  <si>
    <t>Subtotal for Activity T@@@</t>
  </si>
  <si>
    <t>Activity T### - Drawings (Type 2)</t>
  </si>
  <si>
    <t>Subtotal for Activity T###</t>
  </si>
  <si>
    <t>Log CT</t>
  </si>
  <si>
    <t>Process Systems Calculations</t>
  </si>
  <si>
    <t>Activity T+++ - Calculation</t>
  </si>
  <si>
    <t>Start</t>
  </si>
  <si>
    <t>IFA/IFQ</t>
  </si>
  <si>
    <t>IFP/IFC</t>
  </si>
  <si>
    <t>Vendor Print Code 1/4#</t>
  </si>
  <si>
    <t>Calculation # 1</t>
  </si>
  <si>
    <t>Calculation # 2</t>
  </si>
  <si>
    <t>Subtotal for Activity T+++</t>
  </si>
  <si>
    <t>Log TT</t>
  </si>
  <si>
    <t>Process Systems Tasks</t>
  </si>
  <si>
    <t>Activity T$$$ - Supervision</t>
  </si>
  <si>
    <t>Engineering Discipline Lead</t>
  </si>
  <si>
    <t>Subtotal for Activity T$$$</t>
  </si>
  <si>
    <t>Revisions 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</si>
</sst>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3" fontId="4" fillId="2" borderId="5" xfId="0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3" fontId="4" fillId="2" borderId="9" xfId="0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43" fontId="4" fillId="0" borderId="0" xfId="1" applyFont="1" applyBorder="1" applyAlignment="1">
      <alignment vertical="center" wrapText="1"/>
    </xf>
    <xf numFmtId="164" fontId="4" fillId="0" borderId="0" xfId="1" applyNumberFormat="1" applyFont="1" applyBorder="1" applyAlignment="1">
      <alignment vertical="center" wrapText="1"/>
    </xf>
    <xf numFmtId="164" fontId="4" fillId="2" borderId="9" xfId="1" applyNumberFormat="1" applyFont="1" applyFill="1" applyBorder="1" applyAlignment="1">
      <alignment vertical="center" wrapText="1"/>
    </xf>
    <xf numFmtId="164" fontId="4" fillId="0" borderId="0" xfId="1" applyNumberFormat="1" applyFont="1" applyBorder="1" applyAlignment="1">
      <alignment horizontal="right" vertical="center" wrapText="1"/>
    </xf>
    <xf numFmtId="164" fontId="4" fillId="4" borderId="9" xfId="1" applyNumberFormat="1" applyFont="1" applyFill="1" applyBorder="1" applyAlignment="1">
      <alignment vertical="center" wrapText="1"/>
    </xf>
    <xf numFmtId="3" fontId="4" fillId="2" borderId="11" xfId="0" applyNumberFormat="1" applyFont="1" applyFill="1" applyBorder="1" applyAlignment="1">
      <alignment horizontal="right" vertical="center" wrapText="1"/>
    </xf>
    <xf numFmtId="0" fontId="4" fillId="3" borderId="12" xfId="0" applyFont="1" applyFill="1" applyBorder="1" applyAlignment="1">
      <alignment horizontal="right" vertical="center" wrapText="1"/>
    </xf>
    <xf numFmtId="164" fontId="4" fillId="4" borderId="1" xfId="1" applyNumberFormat="1" applyFont="1" applyFill="1" applyBorder="1" applyAlignment="1">
      <alignment vertical="center" wrapText="1"/>
    </xf>
    <xf numFmtId="164" fontId="4" fillId="0" borderId="12" xfId="1" applyNumberFormat="1" applyFont="1" applyBorder="1" applyAlignment="1">
      <alignment horizontal="right" vertical="center" wrapText="1"/>
    </xf>
    <xf numFmtId="3" fontId="4" fillId="0" borderId="12" xfId="0" applyNumberFormat="1" applyFont="1" applyBorder="1" applyAlignment="1">
      <alignment horizontal="right" vertical="center" wrapText="1"/>
    </xf>
    <xf numFmtId="43" fontId="4" fillId="0" borderId="12" xfId="1" applyFont="1" applyBorder="1" applyAlignment="1">
      <alignment vertical="center" wrapText="1"/>
    </xf>
    <xf numFmtId="164" fontId="4" fillId="0" borderId="12" xfId="1" applyNumberFormat="1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 wrapText="1"/>
    </xf>
    <xf numFmtId="43" fontId="4" fillId="0" borderId="5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64" fontId="4" fillId="0" borderId="0" xfId="1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164" fontId="4" fillId="0" borderId="12" xfId="1" applyNumberFormat="1" applyFont="1" applyFill="1" applyBorder="1" applyAlignment="1">
      <alignment horizontal="right" vertical="center" wrapText="1"/>
    </xf>
    <xf numFmtId="3" fontId="4" fillId="0" borderId="12" xfId="0" applyNumberFormat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/>
    </xf>
    <xf numFmtId="3" fontId="4" fillId="2" borderId="12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64" fontId="4" fillId="2" borderId="4" xfId="1" applyNumberFormat="1" applyFont="1" applyFill="1" applyBorder="1" applyAlignment="1">
      <alignment vertical="center" wrapText="1"/>
    </xf>
    <xf numFmtId="43" fontId="4" fillId="2" borderId="5" xfId="1" applyFont="1" applyFill="1" applyBorder="1" applyAlignment="1">
      <alignment vertical="center" wrapText="1"/>
    </xf>
    <xf numFmtId="164" fontId="4" fillId="2" borderId="4" xfId="1" applyNumberFormat="1" applyFont="1" applyFill="1" applyBorder="1" applyAlignment="1">
      <alignment horizontal="right" vertical="center" wrapText="1"/>
    </xf>
    <xf numFmtId="164" fontId="4" fillId="2" borderId="10" xfId="1" applyNumberFormat="1" applyFont="1" applyFill="1" applyBorder="1" applyAlignment="1">
      <alignment horizontal="right" vertical="center" wrapText="1"/>
    </xf>
    <xf numFmtId="43" fontId="4" fillId="2" borderId="11" xfId="1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43" fontId="4" fillId="3" borderId="0" xfId="1" applyFont="1" applyFill="1" applyBorder="1" applyAlignment="1">
      <alignment vertical="center" wrapText="1"/>
    </xf>
    <xf numFmtId="43" fontId="4" fillId="3" borderId="5" xfId="1" applyFont="1" applyFill="1" applyBorder="1" applyAlignment="1">
      <alignment vertical="center" wrapText="1"/>
    </xf>
    <xf numFmtId="43" fontId="4" fillId="3" borderId="1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43" fontId="4" fillId="3" borderId="4" xfId="1" applyFont="1" applyFill="1" applyBorder="1" applyAlignment="1">
      <alignment vertical="center" wrapText="1"/>
    </xf>
    <xf numFmtId="43" fontId="4" fillId="3" borderId="10" xfId="1" applyFont="1" applyFill="1" applyBorder="1" applyAlignment="1">
      <alignment vertical="center" wrapText="1"/>
    </xf>
    <xf numFmtId="164" fontId="4" fillId="0" borderId="5" xfId="1" applyNumberFormat="1" applyFont="1" applyFill="1" applyBorder="1" applyAlignment="1">
      <alignment vertical="center" wrapText="1"/>
    </xf>
    <xf numFmtId="164" fontId="4" fillId="0" borderId="11" xfId="1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3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3" fontId="4" fillId="0" borderId="10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wrapText="1"/>
    </xf>
    <xf numFmtId="164" fontId="4" fillId="0" borderId="4" xfId="1" applyNumberFormat="1" applyFont="1" applyFill="1" applyBorder="1" applyAlignment="1">
      <alignment vertical="center" wrapText="1"/>
    </xf>
    <xf numFmtId="164" fontId="4" fillId="0" borderId="10" xfId="1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wrapText="1" inden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 indent="1"/>
    </xf>
    <xf numFmtId="0" fontId="0" fillId="4" borderId="12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inden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left" vertical="center" wrapText="1" indent="1"/>
    </xf>
    <xf numFmtId="0" fontId="0" fillId="5" borderId="9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 indent="1"/>
    </xf>
    <xf numFmtId="0" fontId="0" fillId="5" borderId="13" xfId="0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 indent="1"/>
    </xf>
    <xf numFmtId="0" fontId="0" fillId="5" borderId="9" xfId="0" applyFill="1" applyBorder="1" applyAlignment="1">
      <alignment horizontal="left" vertical="center" indent="1"/>
    </xf>
    <xf numFmtId="0" fontId="0" fillId="6" borderId="8" xfId="0" applyFill="1" applyBorder="1" applyAlignment="1">
      <alignment horizontal="center" vertical="center" wrapText="1"/>
    </xf>
    <xf numFmtId="9" fontId="0" fillId="6" borderId="13" xfId="0" applyNumberFormat="1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left" vertical="center" wrapText="1" indent="1"/>
    </xf>
    <xf numFmtId="0" fontId="6" fillId="4" borderId="10" xfId="0" applyFont="1" applyFill="1" applyBorder="1" applyAlignment="1">
      <alignment horizontal="left" vertical="center" indent="1"/>
    </xf>
    <xf numFmtId="9" fontId="0" fillId="6" borderId="8" xfId="0" applyNumberForma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00FF00"/>
      <color rgb="FF00CC00"/>
      <color rgb="FF0000FF"/>
      <color rgb="FF009900"/>
      <color rgb="FFCCFFCC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</xdr:rowOff>
    </xdr:from>
    <xdr:to>
      <xdr:col>5</xdr:col>
      <xdr:colOff>49696</xdr:colOff>
      <xdr:row>3</xdr:row>
      <xdr:rowOff>38653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087" y="1"/>
          <a:ext cx="993913" cy="4196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0</xdr:rowOff>
    </xdr:from>
    <xdr:to>
      <xdr:col>1</xdr:col>
      <xdr:colOff>1238250</xdr:colOff>
      <xdr:row>1</xdr:row>
      <xdr:rowOff>209550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451" y="0"/>
          <a:ext cx="1200149" cy="39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U33"/>
  <sheetViews>
    <sheetView showGridLines="0" tabSelected="1" zoomScale="115" zoomScaleNormal="115" workbookViewId="0">
      <selection activeCell="P2" sqref="P2"/>
    </sheetView>
  </sheetViews>
  <sheetFormatPr defaultColWidth="9.1796875" defaultRowHeight="10" x14ac:dyDescent="0.2"/>
  <cols>
    <col min="1" max="4" width="9.1796875" style="1"/>
    <col min="5" max="5" width="13.54296875" style="1" customWidth="1"/>
    <col min="6" max="6" width="6" style="2" customWidth="1"/>
    <col min="7" max="7" width="6" style="2" hidden="1" customWidth="1"/>
    <col min="8" max="8" width="5.81640625" style="2" customWidth="1"/>
    <col min="9" max="9" width="5.7265625" style="2" customWidth="1"/>
    <col min="10" max="10" width="6" style="2" customWidth="1"/>
    <col min="11" max="11" width="6.453125" style="2" customWidth="1"/>
    <col min="12" max="15" width="6" style="2" customWidth="1"/>
    <col min="16" max="16" width="7" style="2" customWidth="1"/>
    <col min="17" max="21" width="5.81640625" style="2" customWidth="1"/>
    <col min="22" max="16384" width="9.1796875" style="1"/>
  </cols>
  <sheetData>
    <row r="4" spans="5:21" x14ac:dyDescent="0.2">
      <c r="E4" s="3"/>
      <c r="F4" s="137" t="s">
        <v>0</v>
      </c>
      <c r="G4" s="138"/>
      <c r="H4" s="138"/>
      <c r="I4" s="138"/>
      <c r="J4" s="139"/>
      <c r="K4" s="137" t="s">
        <v>1</v>
      </c>
      <c r="L4" s="139"/>
      <c r="M4" s="4"/>
      <c r="N4" s="4"/>
      <c r="O4" s="137" t="s">
        <v>2</v>
      </c>
      <c r="P4" s="139"/>
      <c r="Q4" s="137" t="s">
        <v>3</v>
      </c>
      <c r="R4" s="139"/>
      <c r="S4" s="137" t="s">
        <v>4</v>
      </c>
      <c r="T4" s="138"/>
      <c r="U4" s="139"/>
    </row>
    <row r="5" spans="5:21" s="5" customFormat="1" ht="20.25" customHeight="1" x14ac:dyDescent="0.2">
      <c r="E5" s="13"/>
      <c r="F5" s="56" t="s">
        <v>5</v>
      </c>
      <c r="G5" s="52"/>
      <c r="H5" s="53" t="s">
        <v>6</v>
      </c>
      <c r="I5" s="53" t="s">
        <v>7</v>
      </c>
      <c r="J5" s="54" t="s">
        <v>8</v>
      </c>
      <c r="K5" s="14" t="s">
        <v>9</v>
      </c>
      <c r="L5" s="14" t="s">
        <v>10</v>
      </c>
      <c r="M5" s="14" t="s">
        <v>11</v>
      </c>
      <c r="N5" s="14" t="s">
        <v>12</v>
      </c>
      <c r="O5" s="55" t="s">
        <v>13</v>
      </c>
      <c r="P5" s="56" t="s">
        <v>14</v>
      </c>
      <c r="Q5" s="14" t="s">
        <v>15</v>
      </c>
      <c r="R5" s="14" t="s">
        <v>16</v>
      </c>
      <c r="S5" s="14" t="s">
        <v>17</v>
      </c>
      <c r="T5" s="14" t="s">
        <v>18</v>
      </c>
      <c r="U5" s="15" t="s">
        <v>19</v>
      </c>
    </row>
    <row r="6" spans="5:21" s="5" customFormat="1" ht="18.75" hidden="1" customHeight="1" x14ac:dyDescent="0.35">
      <c r="E6" s="20"/>
      <c r="F6" s="51" t="s">
        <v>20</v>
      </c>
      <c r="G6" s="48" t="s">
        <v>21</v>
      </c>
      <c r="H6" s="49" t="s">
        <v>22</v>
      </c>
      <c r="I6" s="49" t="s">
        <v>23</v>
      </c>
      <c r="J6" s="50" t="s">
        <v>24</v>
      </c>
      <c r="K6" s="6" t="s">
        <v>25</v>
      </c>
      <c r="L6" s="6" t="s">
        <v>26</v>
      </c>
      <c r="M6" s="6" t="s">
        <v>27</v>
      </c>
      <c r="N6" s="6" t="s">
        <v>28</v>
      </c>
      <c r="O6" s="6" t="s">
        <v>29</v>
      </c>
      <c r="P6" s="51" t="s">
        <v>30</v>
      </c>
      <c r="Q6" s="6" t="s">
        <v>31</v>
      </c>
      <c r="R6" s="6" t="s">
        <v>32</v>
      </c>
      <c r="S6" s="6" t="s">
        <v>33</v>
      </c>
      <c r="T6" s="6" t="s">
        <v>34</v>
      </c>
      <c r="U6" s="21" t="s">
        <v>35</v>
      </c>
    </row>
    <row r="7" spans="5:21" s="5" customFormat="1" ht="18.75" customHeight="1" x14ac:dyDescent="0.35">
      <c r="E7" s="20" t="s">
        <v>36</v>
      </c>
      <c r="F7" s="51" t="s">
        <v>37</v>
      </c>
      <c r="G7" s="48"/>
      <c r="H7" s="49" t="s">
        <v>38</v>
      </c>
      <c r="I7" s="49" t="s">
        <v>39</v>
      </c>
      <c r="J7" s="50" t="s">
        <v>40</v>
      </c>
      <c r="K7" s="6" t="s">
        <v>41</v>
      </c>
      <c r="L7" s="6" t="s">
        <v>42</v>
      </c>
      <c r="M7" s="6" t="s">
        <v>43</v>
      </c>
      <c r="N7" s="6" t="s">
        <v>44</v>
      </c>
      <c r="O7" s="6" t="s">
        <v>45</v>
      </c>
      <c r="P7" s="51" t="s">
        <v>46</v>
      </c>
      <c r="Q7" s="6" t="s">
        <v>47</v>
      </c>
      <c r="R7" s="6" t="s">
        <v>48</v>
      </c>
      <c r="S7" s="6" t="s">
        <v>49</v>
      </c>
      <c r="T7" s="6" t="s">
        <v>50</v>
      </c>
      <c r="U7" s="21" t="s">
        <v>51</v>
      </c>
    </row>
    <row r="8" spans="5:21" s="5" customFormat="1" ht="17.25" customHeight="1" x14ac:dyDescent="0.35">
      <c r="E8" s="31" t="s">
        <v>52</v>
      </c>
      <c r="F8" s="28"/>
      <c r="G8" s="22"/>
      <c r="H8" s="23"/>
      <c r="I8" s="23"/>
      <c r="J8" s="26"/>
      <c r="K8" s="24"/>
      <c r="L8" s="24"/>
      <c r="M8" s="24"/>
      <c r="N8" s="24"/>
      <c r="O8" s="24"/>
      <c r="P8" s="28"/>
      <c r="Q8" s="24"/>
      <c r="R8" s="24"/>
      <c r="S8" s="24"/>
      <c r="T8" s="24"/>
      <c r="U8" s="25"/>
    </row>
    <row r="9" spans="5:21" s="5" customFormat="1" ht="17.25" customHeight="1" x14ac:dyDescent="0.35">
      <c r="E9" s="16" t="s">
        <v>53</v>
      </c>
      <c r="F9" s="29">
        <v>365</v>
      </c>
      <c r="G9" s="10">
        <v>365</v>
      </c>
      <c r="H9" s="9"/>
      <c r="I9" s="9"/>
      <c r="J9" s="37">
        <f>F9+H9</f>
        <v>365</v>
      </c>
      <c r="K9" s="34">
        <v>250</v>
      </c>
      <c r="L9" s="8">
        <v>254</v>
      </c>
      <c r="M9" s="8">
        <v>153</v>
      </c>
      <c r="N9" s="33">
        <f>L9/M9</f>
        <v>1.6601307189542485</v>
      </c>
      <c r="O9" s="34">
        <f>P9-M9</f>
        <v>212</v>
      </c>
      <c r="P9" s="29">
        <f>F9+H9+I9</f>
        <v>365</v>
      </c>
      <c r="Q9" s="8">
        <f>L9-K9</f>
        <v>4</v>
      </c>
      <c r="R9" s="34">
        <f>L9-M9</f>
        <v>101</v>
      </c>
      <c r="S9" s="33">
        <f>K9/J9*100</f>
        <v>68.493150684931507</v>
      </c>
      <c r="T9" s="33">
        <f>L9/J9*100</f>
        <v>69.589041095890408</v>
      </c>
      <c r="U9" s="46">
        <f>L9/P9*100</f>
        <v>69.589041095890408</v>
      </c>
    </row>
    <row r="10" spans="5:21" s="5" customFormat="1" ht="17.25" customHeight="1" x14ac:dyDescent="0.35">
      <c r="E10" s="16" t="s">
        <v>54</v>
      </c>
      <c r="F10" s="30">
        <v>7717</v>
      </c>
      <c r="G10" s="11">
        <v>7717</v>
      </c>
      <c r="H10" s="17">
        <v>0</v>
      </c>
      <c r="I10" s="17">
        <v>160</v>
      </c>
      <c r="J10" s="37">
        <f t="shared" ref="J10:J17" si="0">F10+H10</f>
        <v>7717</v>
      </c>
      <c r="K10" s="36">
        <v>1233</v>
      </c>
      <c r="L10" s="18">
        <v>1233</v>
      </c>
      <c r="M10" s="18">
        <v>1167</v>
      </c>
      <c r="N10" s="33">
        <f t="shared" ref="N10:N17" si="1">L10/M10</f>
        <v>1.0565552699228791</v>
      </c>
      <c r="O10" s="34">
        <f t="shared" ref="O10:O17" si="2">P10-M10</f>
        <v>6710</v>
      </c>
      <c r="P10" s="35">
        <f t="shared" ref="P10:P16" si="3">F10+H10+I10</f>
        <v>7877</v>
      </c>
      <c r="Q10" s="8">
        <f t="shared" ref="Q10:Q16" si="4">L10-K10</f>
        <v>0</v>
      </c>
      <c r="R10" s="34">
        <f t="shared" ref="R10:R16" si="5">L10-M10</f>
        <v>66</v>
      </c>
      <c r="S10" s="33">
        <f t="shared" ref="S10:S17" si="6">K10/J10*100</f>
        <v>15.97771154593754</v>
      </c>
      <c r="T10" s="33">
        <f t="shared" ref="T10:T17" si="7">L10/J10*100</f>
        <v>15.97771154593754</v>
      </c>
      <c r="U10" s="46">
        <f t="shared" ref="U10:U17" si="8">L10/P10*100</f>
        <v>15.653167449536626</v>
      </c>
    </row>
    <row r="11" spans="5:21" s="5" customFormat="1" ht="17.25" customHeight="1" x14ac:dyDescent="0.35">
      <c r="E11" s="16" t="s">
        <v>55</v>
      </c>
      <c r="F11" s="30">
        <v>13909</v>
      </c>
      <c r="G11" s="11">
        <v>14134</v>
      </c>
      <c r="H11" s="17">
        <v>225</v>
      </c>
      <c r="I11" s="17">
        <v>0</v>
      </c>
      <c r="J11" s="37">
        <f t="shared" si="0"/>
        <v>14134</v>
      </c>
      <c r="K11" s="36">
        <v>11009</v>
      </c>
      <c r="L11" s="18">
        <v>10856</v>
      </c>
      <c r="M11" s="18">
        <v>7011</v>
      </c>
      <c r="N11" s="33">
        <f t="shared" si="1"/>
        <v>1.5484239052916844</v>
      </c>
      <c r="O11" s="34">
        <f t="shared" si="2"/>
        <v>7123</v>
      </c>
      <c r="P11" s="35">
        <f t="shared" si="3"/>
        <v>14134</v>
      </c>
      <c r="Q11" s="8">
        <f t="shared" si="4"/>
        <v>-153</v>
      </c>
      <c r="R11" s="34">
        <f t="shared" si="5"/>
        <v>3845</v>
      </c>
      <c r="S11" s="33">
        <f t="shared" si="6"/>
        <v>77.890193858780236</v>
      </c>
      <c r="T11" s="33">
        <f t="shared" si="7"/>
        <v>76.807697750106129</v>
      </c>
      <c r="U11" s="46">
        <f t="shared" si="8"/>
        <v>76.807697750106129</v>
      </c>
    </row>
    <row r="12" spans="5:21" s="5" customFormat="1" ht="17.25" customHeight="1" x14ac:dyDescent="0.35">
      <c r="E12" s="16" t="s">
        <v>56</v>
      </c>
      <c r="F12" s="30">
        <v>3485</v>
      </c>
      <c r="G12" s="11">
        <v>3485</v>
      </c>
      <c r="H12" s="17"/>
      <c r="I12" s="17"/>
      <c r="J12" s="37">
        <f t="shared" si="0"/>
        <v>3485</v>
      </c>
      <c r="K12" s="36">
        <v>2815</v>
      </c>
      <c r="L12" s="18">
        <v>2862</v>
      </c>
      <c r="M12" s="18">
        <v>2952</v>
      </c>
      <c r="N12" s="33">
        <f t="shared" si="1"/>
        <v>0.96951219512195119</v>
      </c>
      <c r="O12" s="34">
        <f t="shared" si="2"/>
        <v>533</v>
      </c>
      <c r="P12" s="35">
        <f t="shared" si="3"/>
        <v>3485</v>
      </c>
      <c r="Q12" s="8">
        <f t="shared" si="4"/>
        <v>47</v>
      </c>
      <c r="R12" s="34">
        <f t="shared" si="5"/>
        <v>-90</v>
      </c>
      <c r="S12" s="33">
        <f t="shared" si="6"/>
        <v>80.774748923959834</v>
      </c>
      <c r="T12" s="33">
        <f t="shared" si="7"/>
        <v>82.123385939741752</v>
      </c>
      <c r="U12" s="46">
        <f t="shared" si="8"/>
        <v>82.123385939741752</v>
      </c>
    </row>
    <row r="13" spans="5:21" s="5" customFormat="1" ht="17.25" customHeight="1" x14ac:dyDescent="0.35">
      <c r="E13" s="16" t="s">
        <v>57</v>
      </c>
      <c r="F13" s="30">
        <v>1370</v>
      </c>
      <c r="G13" s="11">
        <v>1370</v>
      </c>
      <c r="H13" s="17"/>
      <c r="I13" s="17"/>
      <c r="J13" s="37">
        <f t="shared" si="0"/>
        <v>1370</v>
      </c>
      <c r="K13" s="36">
        <v>1091</v>
      </c>
      <c r="L13" s="7">
        <v>988</v>
      </c>
      <c r="M13" s="7">
        <v>781</v>
      </c>
      <c r="N13" s="33">
        <f t="shared" si="1"/>
        <v>1.265044814340589</v>
      </c>
      <c r="O13" s="34">
        <f t="shared" si="2"/>
        <v>589</v>
      </c>
      <c r="P13" s="35">
        <f t="shared" si="3"/>
        <v>1370</v>
      </c>
      <c r="Q13" s="8">
        <f t="shared" si="4"/>
        <v>-103</v>
      </c>
      <c r="R13" s="34">
        <f t="shared" si="5"/>
        <v>207</v>
      </c>
      <c r="S13" s="33">
        <f t="shared" si="6"/>
        <v>79.635036496350367</v>
      </c>
      <c r="T13" s="33">
        <f t="shared" si="7"/>
        <v>72.116788321167874</v>
      </c>
      <c r="U13" s="46">
        <f t="shared" si="8"/>
        <v>72.116788321167874</v>
      </c>
    </row>
    <row r="14" spans="5:21" s="5" customFormat="1" ht="17.25" customHeight="1" x14ac:dyDescent="0.35">
      <c r="E14" s="16" t="s">
        <v>58</v>
      </c>
      <c r="F14" s="27">
        <v>898</v>
      </c>
      <c r="G14" s="12">
        <v>898</v>
      </c>
      <c r="H14" s="17"/>
      <c r="I14" s="17"/>
      <c r="J14" s="37">
        <f t="shared" si="0"/>
        <v>898</v>
      </c>
      <c r="K14" s="36">
        <v>677</v>
      </c>
      <c r="L14" s="7">
        <v>616</v>
      </c>
      <c r="M14" s="7">
        <v>186</v>
      </c>
      <c r="N14" s="33">
        <f t="shared" si="1"/>
        <v>3.3118279569892475</v>
      </c>
      <c r="O14" s="34">
        <f t="shared" si="2"/>
        <v>712</v>
      </c>
      <c r="P14" s="29">
        <f t="shared" si="3"/>
        <v>898</v>
      </c>
      <c r="Q14" s="8">
        <f t="shared" si="4"/>
        <v>-61</v>
      </c>
      <c r="R14" s="34">
        <f t="shared" si="5"/>
        <v>430</v>
      </c>
      <c r="S14" s="33">
        <f t="shared" si="6"/>
        <v>75.389755011135861</v>
      </c>
      <c r="T14" s="33">
        <f t="shared" si="7"/>
        <v>68.596881959910917</v>
      </c>
      <c r="U14" s="46">
        <f t="shared" si="8"/>
        <v>68.596881959910917</v>
      </c>
    </row>
    <row r="15" spans="5:21" s="5" customFormat="1" ht="17.25" customHeight="1" x14ac:dyDescent="0.35">
      <c r="E15" s="16" t="s">
        <v>59</v>
      </c>
      <c r="F15" s="30">
        <v>1252</v>
      </c>
      <c r="G15" s="11">
        <v>1552</v>
      </c>
      <c r="H15" s="17">
        <v>300</v>
      </c>
      <c r="I15" s="17">
        <v>0</v>
      </c>
      <c r="J15" s="37">
        <f t="shared" si="0"/>
        <v>1552</v>
      </c>
      <c r="K15" s="36">
        <v>940</v>
      </c>
      <c r="L15" s="7">
        <v>982</v>
      </c>
      <c r="M15" s="7">
        <v>337</v>
      </c>
      <c r="N15" s="33">
        <f t="shared" si="1"/>
        <v>2.913946587537092</v>
      </c>
      <c r="O15" s="34">
        <f t="shared" si="2"/>
        <v>1215</v>
      </c>
      <c r="P15" s="35">
        <f t="shared" si="3"/>
        <v>1552</v>
      </c>
      <c r="Q15" s="8">
        <f t="shared" si="4"/>
        <v>42</v>
      </c>
      <c r="R15" s="34">
        <f t="shared" si="5"/>
        <v>645</v>
      </c>
      <c r="S15" s="33">
        <f t="shared" si="6"/>
        <v>60.567010309278345</v>
      </c>
      <c r="T15" s="33">
        <f t="shared" si="7"/>
        <v>63.273195876288653</v>
      </c>
      <c r="U15" s="46">
        <f t="shared" si="8"/>
        <v>63.273195876288653</v>
      </c>
    </row>
    <row r="16" spans="5:21" s="5" customFormat="1" ht="17.25" customHeight="1" x14ac:dyDescent="0.35">
      <c r="E16" s="16" t="s">
        <v>60</v>
      </c>
      <c r="F16" s="30">
        <v>1650</v>
      </c>
      <c r="G16" s="11">
        <v>1650</v>
      </c>
      <c r="H16" s="17"/>
      <c r="I16" s="17"/>
      <c r="J16" s="37">
        <f t="shared" si="0"/>
        <v>1650</v>
      </c>
      <c r="K16" s="36">
        <v>1255</v>
      </c>
      <c r="L16" s="18">
        <v>1179</v>
      </c>
      <c r="M16" s="7">
        <v>841</v>
      </c>
      <c r="N16" s="33">
        <f t="shared" si="1"/>
        <v>1.4019024970273484</v>
      </c>
      <c r="O16" s="34">
        <f t="shared" si="2"/>
        <v>809</v>
      </c>
      <c r="P16" s="35">
        <f t="shared" si="3"/>
        <v>1650</v>
      </c>
      <c r="Q16" s="8">
        <f t="shared" si="4"/>
        <v>-76</v>
      </c>
      <c r="R16" s="34">
        <f t="shared" si="5"/>
        <v>338</v>
      </c>
      <c r="S16" s="33">
        <f t="shared" si="6"/>
        <v>76.060606060606062</v>
      </c>
      <c r="T16" s="33">
        <f t="shared" si="7"/>
        <v>71.454545454545453</v>
      </c>
      <c r="U16" s="46">
        <f t="shared" si="8"/>
        <v>71.454545454545453</v>
      </c>
    </row>
    <row r="17" spans="5:21" s="5" customFormat="1" ht="17.25" customHeight="1" x14ac:dyDescent="0.35">
      <c r="E17" s="19" t="s">
        <v>61</v>
      </c>
      <c r="F17" s="32">
        <f>SUM(F8:F16)</f>
        <v>30646</v>
      </c>
      <c r="G17" s="38">
        <f t="shared" ref="G17:I17" si="9">SUM(G8:G16)</f>
        <v>31171</v>
      </c>
      <c r="H17" s="39">
        <f t="shared" si="9"/>
        <v>525</v>
      </c>
      <c r="I17" s="39">
        <f t="shared" si="9"/>
        <v>160</v>
      </c>
      <c r="J17" s="40">
        <f t="shared" si="0"/>
        <v>31171</v>
      </c>
      <c r="K17" s="41">
        <f t="shared" ref="K17:M17" si="10">SUM(K8:K16)</f>
        <v>19270</v>
      </c>
      <c r="L17" s="42">
        <f t="shared" si="10"/>
        <v>18970</v>
      </c>
      <c r="M17" s="42">
        <f t="shared" si="10"/>
        <v>13428</v>
      </c>
      <c r="N17" s="43">
        <f t="shared" si="1"/>
        <v>1.4127196901995829</v>
      </c>
      <c r="O17" s="44">
        <f t="shared" si="2"/>
        <v>17903</v>
      </c>
      <c r="P17" s="32">
        <f>SUM(P8:P16)</f>
        <v>31331</v>
      </c>
      <c r="Q17" s="45">
        <f t="shared" ref="Q17:R17" si="11">SUM(Q8:Q16)</f>
        <v>-300</v>
      </c>
      <c r="R17" s="41">
        <f t="shared" si="11"/>
        <v>5542</v>
      </c>
      <c r="S17" s="43">
        <f t="shared" si="6"/>
        <v>61.82028167206699</v>
      </c>
      <c r="T17" s="43">
        <f t="shared" si="7"/>
        <v>60.857848641365372</v>
      </c>
      <c r="U17" s="47">
        <f t="shared" si="8"/>
        <v>60.547062015256458</v>
      </c>
    </row>
    <row r="20" spans="5:21" x14ac:dyDescent="0.2">
      <c r="E20" s="3"/>
      <c r="F20" s="137" t="s">
        <v>0</v>
      </c>
      <c r="G20" s="138"/>
      <c r="H20" s="138"/>
      <c r="I20" s="138"/>
      <c r="J20" s="139"/>
      <c r="K20" s="137" t="s">
        <v>1</v>
      </c>
      <c r="L20" s="139"/>
      <c r="M20" s="4"/>
      <c r="N20" s="4"/>
      <c r="O20" s="137" t="s">
        <v>2</v>
      </c>
      <c r="P20" s="139"/>
      <c r="Q20" s="137" t="s">
        <v>3</v>
      </c>
      <c r="R20" s="139"/>
      <c r="S20" s="137" t="s">
        <v>4</v>
      </c>
      <c r="T20" s="138"/>
      <c r="U20" s="139"/>
    </row>
    <row r="21" spans="5:21" s="5" customFormat="1" ht="20.25" customHeight="1" x14ac:dyDescent="0.2">
      <c r="E21" s="13"/>
      <c r="F21" s="99" t="s">
        <v>5</v>
      </c>
      <c r="G21" s="58"/>
      <c r="H21" s="58" t="s">
        <v>6</v>
      </c>
      <c r="I21" s="58" t="s">
        <v>7</v>
      </c>
      <c r="J21" s="57" t="s">
        <v>8</v>
      </c>
      <c r="K21" s="77" t="s">
        <v>9</v>
      </c>
      <c r="L21" s="70" t="s">
        <v>10</v>
      </c>
      <c r="M21" s="70" t="s">
        <v>11</v>
      </c>
      <c r="N21" s="52" t="s">
        <v>12</v>
      </c>
      <c r="O21" s="106" t="s">
        <v>13</v>
      </c>
      <c r="P21" s="58" t="s">
        <v>14</v>
      </c>
      <c r="Q21" s="58" t="s">
        <v>15</v>
      </c>
      <c r="R21" s="58" t="s">
        <v>16</v>
      </c>
      <c r="S21" s="92" t="s">
        <v>17</v>
      </c>
      <c r="T21" s="53" t="s">
        <v>18</v>
      </c>
      <c r="U21" s="85" t="s">
        <v>19</v>
      </c>
    </row>
    <row r="22" spans="5:21" s="5" customFormat="1" ht="18.75" hidden="1" customHeight="1" x14ac:dyDescent="0.35">
      <c r="E22" s="20"/>
      <c r="F22" s="100" t="s">
        <v>20</v>
      </c>
      <c r="G22" s="60" t="s">
        <v>21</v>
      </c>
      <c r="H22" s="60" t="s">
        <v>22</v>
      </c>
      <c r="I22" s="60" t="s">
        <v>23</v>
      </c>
      <c r="J22" s="59" t="s">
        <v>24</v>
      </c>
      <c r="K22" s="78" t="s">
        <v>25</v>
      </c>
      <c r="L22" s="71" t="s">
        <v>26</v>
      </c>
      <c r="M22" s="71" t="s">
        <v>27</v>
      </c>
      <c r="N22" s="48" t="s">
        <v>28</v>
      </c>
      <c r="O22" s="100" t="s">
        <v>29</v>
      </c>
      <c r="P22" s="60" t="s">
        <v>30</v>
      </c>
      <c r="Q22" s="60" t="s">
        <v>31</v>
      </c>
      <c r="R22" s="60" t="s">
        <v>32</v>
      </c>
      <c r="S22" s="93" t="s">
        <v>33</v>
      </c>
      <c r="T22" s="49" t="s">
        <v>34</v>
      </c>
      <c r="U22" s="86" t="s">
        <v>35</v>
      </c>
    </row>
    <row r="23" spans="5:21" s="5" customFormat="1" ht="18.75" customHeight="1" x14ac:dyDescent="0.35">
      <c r="E23" s="20" t="s">
        <v>36</v>
      </c>
      <c r="F23" s="100" t="s">
        <v>37</v>
      </c>
      <c r="G23" s="60"/>
      <c r="H23" s="60" t="s">
        <v>38</v>
      </c>
      <c r="I23" s="60" t="s">
        <v>39</v>
      </c>
      <c r="J23" s="59" t="s">
        <v>40</v>
      </c>
      <c r="K23" s="78" t="s">
        <v>41</v>
      </c>
      <c r="L23" s="71" t="s">
        <v>42</v>
      </c>
      <c r="M23" s="71" t="s">
        <v>43</v>
      </c>
      <c r="N23" s="48" t="s">
        <v>44</v>
      </c>
      <c r="O23" s="100" t="s">
        <v>45</v>
      </c>
      <c r="P23" s="60" t="s">
        <v>46</v>
      </c>
      <c r="Q23" s="60" t="s">
        <v>47</v>
      </c>
      <c r="R23" s="60" t="s">
        <v>48</v>
      </c>
      <c r="S23" s="93" t="s">
        <v>49</v>
      </c>
      <c r="T23" s="49" t="s">
        <v>50</v>
      </c>
      <c r="U23" s="86" t="s">
        <v>51</v>
      </c>
    </row>
    <row r="24" spans="5:21" s="5" customFormat="1" ht="17.25" customHeight="1" x14ac:dyDescent="0.35">
      <c r="E24" s="31" t="s">
        <v>52</v>
      </c>
      <c r="F24" s="101"/>
      <c r="G24" s="62"/>
      <c r="H24" s="62"/>
      <c r="I24" s="62"/>
      <c r="J24" s="61"/>
      <c r="K24" s="79"/>
      <c r="L24" s="72"/>
      <c r="M24" s="72"/>
      <c r="N24" s="22"/>
      <c r="O24" s="101"/>
      <c r="P24" s="62"/>
      <c r="Q24" s="62"/>
      <c r="R24" s="62"/>
      <c r="S24" s="94"/>
      <c r="T24" s="23"/>
      <c r="U24" s="87"/>
    </row>
    <row r="25" spans="5:21" s="5" customFormat="1" ht="17.25" customHeight="1" x14ac:dyDescent="0.35">
      <c r="E25" s="16" t="s">
        <v>53</v>
      </c>
      <c r="F25" s="102">
        <v>365</v>
      </c>
      <c r="G25" s="63">
        <v>365</v>
      </c>
      <c r="H25" s="63"/>
      <c r="I25" s="63"/>
      <c r="J25" s="97">
        <f>F25+H25</f>
        <v>365</v>
      </c>
      <c r="K25" s="80">
        <v>250</v>
      </c>
      <c r="L25" s="73">
        <v>254</v>
      </c>
      <c r="M25" s="73">
        <v>153</v>
      </c>
      <c r="N25" s="81">
        <f>L25/M25</f>
        <v>1.6601307189542485</v>
      </c>
      <c r="O25" s="107">
        <f>P25-M25</f>
        <v>212</v>
      </c>
      <c r="P25" s="63">
        <f>F25+H25+I25</f>
        <v>365</v>
      </c>
      <c r="Q25" s="63">
        <f>L25-K25</f>
        <v>4</v>
      </c>
      <c r="R25" s="64">
        <f>L25-M25</f>
        <v>101</v>
      </c>
      <c r="S25" s="95">
        <f>K25/J25*100</f>
        <v>68.493150684931507</v>
      </c>
      <c r="T25" s="88">
        <f>L25/J25*100</f>
        <v>69.589041095890408</v>
      </c>
      <c r="U25" s="89">
        <f>L25/P25*100</f>
        <v>69.589041095890408</v>
      </c>
    </row>
    <row r="26" spans="5:21" s="5" customFormat="1" ht="17.25" customHeight="1" x14ac:dyDescent="0.35">
      <c r="E26" s="16" t="s">
        <v>54</v>
      </c>
      <c r="F26" s="103">
        <v>7717</v>
      </c>
      <c r="G26" s="66">
        <v>7717</v>
      </c>
      <c r="H26" s="65">
        <v>0</v>
      </c>
      <c r="I26" s="65">
        <v>160</v>
      </c>
      <c r="J26" s="97">
        <f t="shared" ref="J26:J33" si="12">F26+H26</f>
        <v>7717</v>
      </c>
      <c r="K26" s="82">
        <v>1233</v>
      </c>
      <c r="L26" s="74">
        <v>1233</v>
      </c>
      <c r="M26" s="74">
        <v>1167</v>
      </c>
      <c r="N26" s="81">
        <f t="shared" ref="N26:N33" si="13">L26/M26</f>
        <v>1.0565552699228791</v>
      </c>
      <c r="O26" s="107">
        <f t="shared" ref="O26:O33" si="14">P26-M26</f>
        <v>6710</v>
      </c>
      <c r="P26" s="64">
        <f t="shared" ref="P26:P32" si="15">F26+H26+I26</f>
        <v>7877</v>
      </c>
      <c r="Q26" s="63">
        <f t="shared" ref="Q26:Q32" si="16">L26-K26</f>
        <v>0</v>
      </c>
      <c r="R26" s="64">
        <f t="shared" ref="R26:R32" si="17">L26-M26</f>
        <v>66</v>
      </c>
      <c r="S26" s="95">
        <f t="shared" ref="S26:S33" si="18">K26/J26*100</f>
        <v>15.97771154593754</v>
      </c>
      <c r="T26" s="88">
        <f t="shared" ref="T26:T33" si="19">L26/J26*100</f>
        <v>15.97771154593754</v>
      </c>
      <c r="U26" s="89">
        <f t="shared" ref="U26:U33" si="20">L26/P26*100</f>
        <v>15.653167449536626</v>
      </c>
    </row>
    <row r="27" spans="5:21" s="5" customFormat="1" ht="17.25" customHeight="1" x14ac:dyDescent="0.35">
      <c r="E27" s="16" t="s">
        <v>55</v>
      </c>
      <c r="F27" s="103">
        <v>13909</v>
      </c>
      <c r="G27" s="66">
        <v>14134</v>
      </c>
      <c r="H27" s="65">
        <v>225</v>
      </c>
      <c r="I27" s="65">
        <v>0</v>
      </c>
      <c r="J27" s="97">
        <f t="shared" si="12"/>
        <v>14134</v>
      </c>
      <c r="K27" s="82">
        <v>11009</v>
      </c>
      <c r="L27" s="74">
        <v>10856</v>
      </c>
      <c r="M27" s="74">
        <v>7011</v>
      </c>
      <c r="N27" s="81">
        <f t="shared" si="13"/>
        <v>1.5484239052916844</v>
      </c>
      <c r="O27" s="107">
        <f t="shared" si="14"/>
        <v>7123</v>
      </c>
      <c r="P27" s="64">
        <f t="shared" si="15"/>
        <v>14134</v>
      </c>
      <c r="Q27" s="63">
        <f t="shared" si="16"/>
        <v>-153</v>
      </c>
      <c r="R27" s="64">
        <f t="shared" si="17"/>
        <v>3845</v>
      </c>
      <c r="S27" s="95">
        <f t="shared" si="18"/>
        <v>77.890193858780236</v>
      </c>
      <c r="T27" s="88">
        <f t="shared" si="19"/>
        <v>76.807697750106129</v>
      </c>
      <c r="U27" s="89">
        <f t="shared" si="20"/>
        <v>76.807697750106129</v>
      </c>
    </row>
    <row r="28" spans="5:21" s="5" customFormat="1" ht="17.25" customHeight="1" x14ac:dyDescent="0.35">
      <c r="E28" s="16" t="s">
        <v>56</v>
      </c>
      <c r="F28" s="103">
        <v>3485</v>
      </c>
      <c r="G28" s="66">
        <v>3485</v>
      </c>
      <c r="H28" s="65"/>
      <c r="I28" s="65"/>
      <c r="J28" s="97">
        <f t="shared" si="12"/>
        <v>3485</v>
      </c>
      <c r="K28" s="82">
        <v>2815</v>
      </c>
      <c r="L28" s="74">
        <v>2862</v>
      </c>
      <c r="M28" s="74">
        <v>2952</v>
      </c>
      <c r="N28" s="81">
        <f t="shared" si="13"/>
        <v>0.96951219512195119</v>
      </c>
      <c r="O28" s="107">
        <f t="shared" si="14"/>
        <v>533</v>
      </c>
      <c r="P28" s="64">
        <f t="shared" si="15"/>
        <v>3485</v>
      </c>
      <c r="Q28" s="63">
        <f t="shared" si="16"/>
        <v>47</v>
      </c>
      <c r="R28" s="64">
        <f t="shared" si="17"/>
        <v>-90</v>
      </c>
      <c r="S28" s="95">
        <f t="shared" si="18"/>
        <v>80.774748923959834</v>
      </c>
      <c r="T28" s="88">
        <f t="shared" si="19"/>
        <v>82.123385939741752</v>
      </c>
      <c r="U28" s="89">
        <f t="shared" si="20"/>
        <v>82.123385939741752</v>
      </c>
    </row>
    <row r="29" spans="5:21" s="5" customFormat="1" ht="17.25" customHeight="1" x14ac:dyDescent="0.35">
      <c r="E29" s="16" t="s">
        <v>57</v>
      </c>
      <c r="F29" s="103">
        <v>1370</v>
      </c>
      <c r="G29" s="66">
        <v>1370</v>
      </c>
      <c r="H29" s="65"/>
      <c r="I29" s="65"/>
      <c r="J29" s="97">
        <f t="shared" si="12"/>
        <v>1370</v>
      </c>
      <c r="K29" s="82">
        <v>1091</v>
      </c>
      <c r="L29" s="75">
        <v>988</v>
      </c>
      <c r="M29" s="75">
        <v>781</v>
      </c>
      <c r="N29" s="81">
        <f t="shared" si="13"/>
        <v>1.265044814340589</v>
      </c>
      <c r="O29" s="107">
        <f t="shared" si="14"/>
        <v>589</v>
      </c>
      <c r="P29" s="64">
        <f t="shared" si="15"/>
        <v>1370</v>
      </c>
      <c r="Q29" s="63">
        <f t="shared" si="16"/>
        <v>-103</v>
      </c>
      <c r="R29" s="64">
        <f t="shared" si="17"/>
        <v>207</v>
      </c>
      <c r="S29" s="95">
        <f t="shared" si="18"/>
        <v>79.635036496350367</v>
      </c>
      <c r="T29" s="88">
        <f t="shared" si="19"/>
        <v>72.116788321167874</v>
      </c>
      <c r="U29" s="89">
        <f t="shared" si="20"/>
        <v>72.116788321167874</v>
      </c>
    </row>
    <row r="30" spans="5:21" s="5" customFormat="1" ht="17.25" customHeight="1" x14ac:dyDescent="0.35">
      <c r="E30" s="16" t="s">
        <v>58</v>
      </c>
      <c r="F30" s="104">
        <v>898</v>
      </c>
      <c r="G30" s="65">
        <v>898</v>
      </c>
      <c r="H30" s="65"/>
      <c r="I30" s="65"/>
      <c r="J30" s="97">
        <f t="shared" si="12"/>
        <v>898</v>
      </c>
      <c r="K30" s="82">
        <v>677</v>
      </c>
      <c r="L30" s="75">
        <v>616</v>
      </c>
      <c r="M30" s="75">
        <v>186</v>
      </c>
      <c r="N30" s="81">
        <f t="shared" si="13"/>
        <v>3.3118279569892475</v>
      </c>
      <c r="O30" s="107">
        <f t="shared" si="14"/>
        <v>712</v>
      </c>
      <c r="P30" s="63">
        <f t="shared" si="15"/>
        <v>898</v>
      </c>
      <c r="Q30" s="63">
        <f t="shared" si="16"/>
        <v>-61</v>
      </c>
      <c r="R30" s="64">
        <f t="shared" si="17"/>
        <v>430</v>
      </c>
      <c r="S30" s="95">
        <f t="shared" si="18"/>
        <v>75.389755011135861</v>
      </c>
      <c r="T30" s="88">
        <f t="shared" si="19"/>
        <v>68.596881959910917</v>
      </c>
      <c r="U30" s="89">
        <f t="shared" si="20"/>
        <v>68.596881959910917</v>
      </c>
    </row>
    <row r="31" spans="5:21" s="5" customFormat="1" ht="17.25" customHeight="1" x14ac:dyDescent="0.35">
      <c r="E31" s="16" t="s">
        <v>59</v>
      </c>
      <c r="F31" s="103">
        <v>1252</v>
      </c>
      <c r="G31" s="66">
        <v>1552</v>
      </c>
      <c r="H31" s="65">
        <v>300</v>
      </c>
      <c r="I31" s="65">
        <v>0</v>
      </c>
      <c r="J31" s="97">
        <f t="shared" si="12"/>
        <v>1552</v>
      </c>
      <c r="K31" s="82">
        <v>940</v>
      </c>
      <c r="L31" s="75">
        <v>982</v>
      </c>
      <c r="M31" s="75">
        <v>337</v>
      </c>
      <c r="N31" s="81">
        <f t="shared" si="13"/>
        <v>2.913946587537092</v>
      </c>
      <c r="O31" s="107">
        <f t="shared" si="14"/>
        <v>1215</v>
      </c>
      <c r="P31" s="64">
        <f t="shared" si="15"/>
        <v>1552</v>
      </c>
      <c r="Q31" s="63">
        <f t="shared" si="16"/>
        <v>42</v>
      </c>
      <c r="R31" s="64">
        <f t="shared" si="17"/>
        <v>645</v>
      </c>
      <c r="S31" s="95">
        <f t="shared" si="18"/>
        <v>60.567010309278345</v>
      </c>
      <c r="T31" s="88">
        <f t="shared" si="19"/>
        <v>63.273195876288653</v>
      </c>
      <c r="U31" s="89">
        <f t="shared" si="20"/>
        <v>63.273195876288653</v>
      </c>
    </row>
    <row r="32" spans="5:21" s="5" customFormat="1" ht="17.25" customHeight="1" x14ac:dyDescent="0.35">
      <c r="E32" s="16" t="s">
        <v>60</v>
      </c>
      <c r="F32" s="103">
        <v>1650</v>
      </c>
      <c r="G32" s="66">
        <v>1650</v>
      </c>
      <c r="H32" s="65"/>
      <c r="I32" s="65"/>
      <c r="J32" s="97">
        <f t="shared" si="12"/>
        <v>1650</v>
      </c>
      <c r="K32" s="82">
        <v>1255</v>
      </c>
      <c r="L32" s="74">
        <v>1179</v>
      </c>
      <c r="M32" s="75">
        <v>841</v>
      </c>
      <c r="N32" s="81">
        <f t="shared" si="13"/>
        <v>1.4019024970273484</v>
      </c>
      <c r="O32" s="107">
        <f t="shared" si="14"/>
        <v>809</v>
      </c>
      <c r="P32" s="64">
        <f t="shared" si="15"/>
        <v>1650</v>
      </c>
      <c r="Q32" s="63">
        <f t="shared" si="16"/>
        <v>-76</v>
      </c>
      <c r="R32" s="64">
        <f t="shared" si="17"/>
        <v>338</v>
      </c>
      <c r="S32" s="95">
        <f t="shared" si="18"/>
        <v>76.060606060606062</v>
      </c>
      <c r="T32" s="88">
        <f t="shared" si="19"/>
        <v>71.454545454545453</v>
      </c>
      <c r="U32" s="89">
        <f t="shared" si="20"/>
        <v>71.454545454545453</v>
      </c>
    </row>
    <row r="33" spans="5:21" s="5" customFormat="1" ht="17.25" customHeight="1" x14ac:dyDescent="0.35">
      <c r="E33" s="19" t="s">
        <v>61</v>
      </c>
      <c r="F33" s="105">
        <f>SUM(F24:F32)</f>
        <v>30646</v>
      </c>
      <c r="G33" s="69">
        <f t="shared" ref="G33:I33" si="21">SUM(G24:G32)</f>
        <v>31171</v>
      </c>
      <c r="H33" s="67">
        <f t="shared" si="21"/>
        <v>525</v>
      </c>
      <c r="I33" s="67">
        <f t="shared" si="21"/>
        <v>160</v>
      </c>
      <c r="J33" s="98">
        <f t="shared" si="12"/>
        <v>31171</v>
      </c>
      <c r="K33" s="83">
        <f t="shared" ref="K33:M33" si="22">SUM(K24:K32)</f>
        <v>19270</v>
      </c>
      <c r="L33" s="76">
        <f t="shared" si="22"/>
        <v>18970</v>
      </c>
      <c r="M33" s="76">
        <f t="shared" si="22"/>
        <v>13428</v>
      </c>
      <c r="N33" s="84">
        <f t="shared" si="13"/>
        <v>1.4127196901995829</v>
      </c>
      <c r="O33" s="108">
        <f t="shared" si="14"/>
        <v>17903</v>
      </c>
      <c r="P33" s="69">
        <f>SUM(P24:P32)</f>
        <v>31331</v>
      </c>
      <c r="Q33" s="67">
        <f t="shared" ref="Q33:R33" si="23">SUM(Q24:Q32)</f>
        <v>-300</v>
      </c>
      <c r="R33" s="68">
        <f t="shared" si="23"/>
        <v>5542</v>
      </c>
      <c r="S33" s="96">
        <f t="shared" si="18"/>
        <v>61.82028167206699</v>
      </c>
      <c r="T33" s="90">
        <f t="shared" si="19"/>
        <v>60.857848641365372</v>
      </c>
      <c r="U33" s="91">
        <f t="shared" si="20"/>
        <v>60.547062015256458</v>
      </c>
    </row>
  </sheetData>
  <mergeCells count="10">
    <mergeCell ref="F4:J4"/>
    <mergeCell ref="K4:L4"/>
    <mergeCell ref="O4:P4"/>
    <mergeCell ref="Q4:R4"/>
    <mergeCell ref="S4:U4"/>
    <mergeCell ref="F20:J20"/>
    <mergeCell ref="K20:L20"/>
    <mergeCell ref="O20:P20"/>
    <mergeCell ref="Q20:R20"/>
    <mergeCell ref="S20:U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O102"/>
  <sheetViews>
    <sheetView showGridLines="0" view="pageLayout" topLeftCell="B1" zoomScaleNormal="85" workbookViewId="0">
      <selection activeCell="H3" sqref="H3"/>
    </sheetView>
  </sheetViews>
  <sheetFormatPr defaultColWidth="9.1796875" defaultRowHeight="14.5" x14ac:dyDescent="0.35"/>
  <cols>
    <col min="1" max="1" width="9.1796875" style="109"/>
    <col min="2" max="2" width="33.26953125" style="114" customWidth="1"/>
    <col min="3" max="3" width="16" style="110" bestFit="1" customWidth="1"/>
    <col min="4" max="11" width="11.1796875" style="110" customWidth="1"/>
    <col min="12" max="13" width="11.7265625" style="110" customWidth="1"/>
    <col min="14" max="14" width="11.54296875" style="110" customWidth="1"/>
    <col min="15" max="15" width="11.7265625" style="110" customWidth="1"/>
    <col min="16" max="16384" width="9.1796875" style="109"/>
  </cols>
  <sheetData>
    <row r="2" spans="2:15" ht="21" x14ac:dyDescent="0.35"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</row>
    <row r="4" spans="2:15" ht="19.5" customHeight="1" x14ac:dyDescent="0.35">
      <c r="B4" s="128" t="s">
        <v>62</v>
      </c>
      <c r="C4" s="136" t="s">
        <v>63</v>
      </c>
      <c r="D4" s="111"/>
      <c r="E4" s="111"/>
      <c r="F4" s="111"/>
      <c r="G4" s="111"/>
      <c r="H4" s="111"/>
      <c r="I4" s="111"/>
      <c r="J4" s="111"/>
      <c r="K4" s="111"/>
    </row>
    <row r="5" spans="2:15" ht="27" customHeight="1" x14ac:dyDescent="0.35">
      <c r="B5" s="133" t="s">
        <v>64</v>
      </c>
      <c r="C5" s="134" t="s">
        <v>65</v>
      </c>
      <c r="D5" s="119"/>
      <c r="E5" s="119"/>
      <c r="F5" s="119"/>
      <c r="G5" s="119"/>
      <c r="H5" s="119"/>
      <c r="I5" s="119"/>
      <c r="J5" s="119"/>
      <c r="K5" s="120"/>
      <c r="L5" s="121" t="s">
        <v>66</v>
      </c>
      <c r="M5" s="121" t="s">
        <v>67</v>
      </c>
      <c r="N5" s="121" t="s">
        <v>68</v>
      </c>
      <c r="O5" s="121" t="s">
        <v>69</v>
      </c>
    </row>
    <row r="6" spans="2:15" ht="29" x14ac:dyDescent="0.35">
      <c r="B6" s="140" t="s">
        <v>70</v>
      </c>
      <c r="C6" s="140" t="s">
        <v>71</v>
      </c>
      <c r="D6" s="130" t="s">
        <v>72</v>
      </c>
      <c r="E6" s="130" t="s">
        <v>73</v>
      </c>
      <c r="F6" s="130" t="s">
        <v>74</v>
      </c>
      <c r="G6" s="130" t="s">
        <v>75</v>
      </c>
      <c r="H6" s="130" t="s">
        <v>76</v>
      </c>
      <c r="I6" s="130" t="s">
        <v>77</v>
      </c>
      <c r="J6" s="130" t="s">
        <v>78</v>
      </c>
      <c r="K6" s="130" t="s">
        <v>110</v>
      </c>
      <c r="L6" s="130"/>
      <c r="M6" s="130"/>
      <c r="N6" s="130"/>
      <c r="O6" s="130"/>
    </row>
    <row r="7" spans="2:15" x14ac:dyDescent="0.35">
      <c r="B7" s="140"/>
      <c r="C7" s="140"/>
      <c r="D7" s="131">
        <v>0.05</v>
      </c>
      <c r="E7" s="131">
        <v>0.2</v>
      </c>
      <c r="F7" s="131">
        <v>0.3</v>
      </c>
      <c r="G7" s="131">
        <v>0.5</v>
      </c>
      <c r="H7" s="131">
        <v>0.6</v>
      </c>
      <c r="I7" s="131">
        <v>0.8</v>
      </c>
      <c r="J7" s="131">
        <v>0.9</v>
      </c>
      <c r="K7" s="131">
        <v>1</v>
      </c>
      <c r="L7" s="132"/>
      <c r="M7" s="132"/>
      <c r="N7" s="132"/>
      <c r="O7" s="132"/>
    </row>
    <row r="8" spans="2:15" x14ac:dyDescent="0.35">
      <c r="B8" s="115" t="s">
        <v>79</v>
      </c>
      <c r="C8" s="112" t="s">
        <v>80</v>
      </c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</row>
    <row r="9" spans="2:15" x14ac:dyDescent="0.35">
      <c r="B9" s="116"/>
      <c r="C9" s="117" t="s">
        <v>81</v>
      </c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</row>
    <row r="10" spans="2:15" x14ac:dyDescent="0.35">
      <c r="B10" s="118"/>
      <c r="C10" s="113" t="s">
        <v>82</v>
      </c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</row>
    <row r="11" spans="2:15" x14ac:dyDescent="0.35">
      <c r="B11" s="115" t="s">
        <v>83</v>
      </c>
      <c r="C11" s="112" t="s">
        <v>84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</row>
    <row r="12" spans="2:15" x14ac:dyDescent="0.35">
      <c r="B12" s="116"/>
      <c r="C12" s="117" t="s">
        <v>85</v>
      </c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</row>
    <row r="13" spans="2:15" x14ac:dyDescent="0.35">
      <c r="B13" s="118"/>
      <c r="C13" s="113" t="s">
        <v>86</v>
      </c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</row>
    <row r="14" spans="2:15" x14ac:dyDescent="0.35">
      <c r="B14" s="122" t="s">
        <v>87</v>
      </c>
      <c r="C14" s="123" t="s">
        <v>80</v>
      </c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</row>
    <row r="15" spans="2:15" x14ac:dyDescent="0.35">
      <c r="B15" s="124"/>
      <c r="C15" s="125" t="s">
        <v>81</v>
      </c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</row>
    <row r="16" spans="2:15" x14ac:dyDescent="0.35">
      <c r="B16" s="124"/>
      <c r="C16" s="127" t="s">
        <v>82</v>
      </c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</row>
    <row r="17" spans="2:15" x14ac:dyDescent="0.35">
      <c r="B17" s="129"/>
      <c r="C17" s="123" t="s">
        <v>84</v>
      </c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</row>
    <row r="18" spans="2:15" x14ac:dyDescent="0.35">
      <c r="B18" s="124"/>
      <c r="C18" s="125" t="s">
        <v>85</v>
      </c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</row>
    <row r="19" spans="2:15" x14ac:dyDescent="0.35">
      <c r="B19" s="126"/>
      <c r="C19" s="127" t="s">
        <v>86</v>
      </c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</row>
    <row r="21" spans="2:15" ht="29" x14ac:dyDescent="0.35">
      <c r="B21" s="140" t="s">
        <v>88</v>
      </c>
      <c r="C21" s="140" t="s">
        <v>71</v>
      </c>
      <c r="D21" s="130" t="s">
        <v>72</v>
      </c>
      <c r="E21" s="130" t="s">
        <v>73</v>
      </c>
      <c r="F21" s="130" t="s">
        <v>74</v>
      </c>
      <c r="G21" s="130" t="s">
        <v>75</v>
      </c>
      <c r="H21" s="130" t="s">
        <v>76</v>
      </c>
      <c r="I21" s="130" t="s">
        <v>77</v>
      </c>
      <c r="J21" s="130" t="s">
        <v>78</v>
      </c>
      <c r="K21" s="130" t="s">
        <v>110</v>
      </c>
      <c r="L21" s="130"/>
      <c r="M21" s="130"/>
      <c r="N21" s="130"/>
      <c r="O21" s="130"/>
    </row>
    <row r="22" spans="2:15" x14ac:dyDescent="0.35">
      <c r="B22" s="140"/>
      <c r="C22" s="140"/>
      <c r="D22" s="131">
        <v>0.05</v>
      </c>
      <c r="E22" s="131">
        <v>0.2</v>
      </c>
      <c r="F22" s="131">
        <v>0.3</v>
      </c>
      <c r="G22" s="131">
        <v>0.5</v>
      </c>
      <c r="H22" s="131">
        <v>0.6</v>
      </c>
      <c r="I22" s="131">
        <v>0.8</v>
      </c>
      <c r="J22" s="131">
        <v>0.9</v>
      </c>
      <c r="K22" s="131">
        <v>1</v>
      </c>
      <c r="L22" s="132"/>
      <c r="M22" s="132"/>
      <c r="N22" s="132"/>
      <c r="O22" s="132"/>
    </row>
    <row r="23" spans="2:15" x14ac:dyDescent="0.35">
      <c r="B23" s="115" t="s">
        <v>79</v>
      </c>
      <c r="C23" s="112" t="s">
        <v>80</v>
      </c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</row>
    <row r="24" spans="2:15" x14ac:dyDescent="0.35">
      <c r="B24" s="116"/>
      <c r="C24" s="117" t="s">
        <v>81</v>
      </c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</row>
    <row r="25" spans="2:15" x14ac:dyDescent="0.35">
      <c r="B25" s="118"/>
      <c r="C25" s="113" t="s">
        <v>82</v>
      </c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</row>
    <row r="26" spans="2:15" x14ac:dyDescent="0.35">
      <c r="B26" s="115" t="s">
        <v>83</v>
      </c>
      <c r="C26" s="112" t="s">
        <v>84</v>
      </c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</row>
    <row r="27" spans="2:15" x14ac:dyDescent="0.35">
      <c r="B27" s="116"/>
      <c r="C27" s="117" t="s">
        <v>85</v>
      </c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</row>
    <row r="28" spans="2:15" x14ac:dyDescent="0.35">
      <c r="B28" s="118"/>
      <c r="C28" s="113" t="s">
        <v>86</v>
      </c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</row>
    <row r="29" spans="2:15" x14ac:dyDescent="0.35">
      <c r="B29" s="122" t="s">
        <v>89</v>
      </c>
      <c r="C29" s="123" t="s">
        <v>80</v>
      </c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</row>
    <row r="30" spans="2:15" x14ac:dyDescent="0.35">
      <c r="B30" s="124"/>
      <c r="C30" s="125" t="s">
        <v>81</v>
      </c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</row>
    <row r="31" spans="2:15" x14ac:dyDescent="0.35">
      <c r="B31" s="124"/>
      <c r="C31" s="127" t="s">
        <v>82</v>
      </c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</row>
    <row r="32" spans="2:15" x14ac:dyDescent="0.35">
      <c r="B32" s="129"/>
      <c r="C32" s="123" t="s">
        <v>84</v>
      </c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</row>
    <row r="33" spans="2:15" x14ac:dyDescent="0.35">
      <c r="B33" s="124"/>
      <c r="C33" s="125" t="s">
        <v>85</v>
      </c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</row>
    <row r="34" spans="2:15" x14ac:dyDescent="0.35">
      <c r="B34" s="126"/>
      <c r="C34" s="127" t="s">
        <v>86</v>
      </c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</row>
    <row r="37" spans="2:15" ht="19.5" customHeight="1" x14ac:dyDescent="0.35">
      <c r="B37" s="128" t="s">
        <v>62</v>
      </c>
      <c r="C37" s="136" t="s">
        <v>63</v>
      </c>
      <c r="D37" s="111"/>
      <c r="E37" s="111"/>
      <c r="F37" s="111"/>
      <c r="G37" s="111"/>
      <c r="H37" s="111"/>
      <c r="I37" s="111"/>
      <c r="J37" s="111"/>
      <c r="K37" s="111"/>
    </row>
    <row r="38" spans="2:15" ht="27" customHeight="1" x14ac:dyDescent="0.35">
      <c r="B38" s="133" t="s">
        <v>90</v>
      </c>
      <c r="C38" s="134" t="s">
        <v>65</v>
      </c>
      <c r="D38" s="119"/>
      <c r="E38" s="119"/>
      <c r="F38" s="119"/>
      <c r="G38" s="119"/>
      <c r="H38" s="119"/>
      <c r="I38" s="119"/>
      <c r="J38" s="119"/>
      <c r="K38" s="120"/>
      <c r="L38" s="121" t="s">
        <v>66</v>
      </c>
      <c r="M38" s="121" t="s">
        <v>67</v>
      </c>
      <c r="N38" s="121" t="s">
        <v>68</v>
      </c>
      <c r="O38" s="121" t="s">
        <v>69</v>
      </c>
    </row>
    <row r="39" spans="2:15" ht="29" x14ac:dyDescent="0.35">
      <c r="B39" s="140" t="s">
        <v>91</v>
      </c>
      <c r="C39" s="140" t="s">
        <v>71</v>
      </c>
      <c r="D39" s="130" t="s">
        <v>72</v>
      </c>
      <c r="E39" s="130" t="s">
        <v>73</v>
      </c>
      <c r="F39" s="130" t="s">
        <v>74</v>
      </c>
      <c r="G39" s="130" t="s">
        <v>75</v>
      </c>
      <c r="H39" s="130" t="s">
        <v>76</v>
      </c>
      <c r="I39" s="130" t="s">
        <v>110</v>
      </c>
      <c r="J39" s="130"/>
      <c r="K39" s="130"/>
      <c r="L39" s="130"/>
      <c r="M39" s="130"/>
      <c r="N39" s="130"/>
      <c r="O39" s="130"/>
    </row>
    <row r="40" spans="2:15" x14ac:dyDescent="0.35">
      <c r="B40" s="140"/>
      <c r="C40" s="140"/>
      <c r="D40" s="131">
        <v>0.05</v>
      </c>
      <c r="E40" s="131">
        <v>0.3</v>
      </c>
      <c r="F40" s="131">
        <v>0.5</v>
      </c>
      <c r="G40" s="131">
        <v>0.7</v>
      </c>
      <c r="H40" s="131">
        <v>0.9</v>
      </c>
      <c r="I40" s="131">
        <v>1</v>
      </c>
      <c r="J40" s="131"/>
      <c r="K40" s="131"/>
      <c r="L40" s="132"/>
      <c r="M40" s="132"/>
      <c r="N40" s="132"/>
      <c r="O40" s="132"/>
    </row>
    <row r="41" spans="2:15" x14ac:dyDescent="0.35">
      <c r="B41" s="115" t="s">
        <v>79</v>
      </c>
      <c r="C41" s="112" t="s">
        <v>80</v>
      </c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</row>
    <row r="42" spans="2:15" x14ac:dyDescent="0.35">
      <c r="B42" s="116"/>
      <c r="C42" s="117" t="s">
        <v>81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</row>
    <row r="43" spans="2:15" x14ac:dyDescent="0.35">
      <c r="B43" s="118"/>
      <c r="C43" s="113" t="s">
        <v>82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</row>
    <row r="44" spans="2:15" x14ac:dyDescent="0.35">
      <c r="B44" s="115" t="s">
        <v>83</v>
      </c>
      <c r="C44" s="112" t="s">
        <v>84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</row>
    <row r="45" spans="2:15" x14ac:dyDescent="0.35">
      <c r="B45" s="116"/>
      <c r="C45" s="117" t="s">
        <v>85</v>
      </c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</row>
    <row r="46" spans="2:15" x14ac:dyDescent="0.35">
      <c r="B46" s="118"/>
      <c r="C46" s="113" t="s">
        <v>86</v>
      </c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</row>
    <row r="47" spans="2:15" x14ac:dyDescent="0.35">
      <c r="B47" s="122" t="s">
        <v>92</v>
      </c>
      <c r="C47" s="123" t="s">
        <v>80</v>
      </c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</row>
    <row r="48" spans="2:15" x14ac:dyDescent="0.35">
      <c r="B48" s="124"/>
      <c r="C48" s="125" t="s">
        <v>81</v>
      </c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</row>
    <row r="49" spans="2:15" x14ac:dyDescent="0.35">
      <c r="B49" s="124"/>
      <c r="C49" s="127" t="s">
        <v>82</v>
      </c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</row>
    <row r="50" spans="2:15" x14ac:dyDescent="0.35">
      <c r="B50" s="129"/>
      <c r="C50" s="123" t="s">
        <v>84</v>
      </c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</row>
    <row r="51" spans="2:15" x14ac:dyDescent="0.35">
      <c r="B51" s="124"/>
      <c r="C51" s="125" t="s">
        <v>85</v>
      </c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</row>
    <row r="52" spans="2:15" x14ac:dyDescent="0.35">
      <c r="B52" s="126"/>
      <c r="C52" s="127" t="s">
        <v>86</v>
      </c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</row>
    <row r="54" spans="2:15" ht="29" x14ac:dyDescent="0.35">
      <c r="B54" s="140" t="s">
        <v>93</v>
      </c>
      <c r="C54" s="140" t="s">
        <v>71</v>
      </c>
      <c r="D54" s="130" t="s">
        <v>72</v>
      </c>
      <c r="E54" s="130" t="s">
        <v>73</v>
      </c>
      <c r="F54" s="130" t="s">
        <v>74</v>
      </c>
      <c r="G54" s="130" t="s">
        <v>75</v>
      </c>
      <c r="H54" s="130" t="s">
        <v>76</v>
      </c>
      <c r="I54" s="130" t="s">
        <v>110</v>
      </c>
      <c r="J54" s="130"/>
      <c r="K54" s="130"/>
      <c r="L54" s="130"/>
      <c r="M54" s="130"/>
      <c r="N54" s="130"/>
      <c r="O54" s="130"/>
    </row>
    <row r="55" spans="2:15" x14ac:dyDescent="0.35">
      <c r="B55" s="140"/>
      <c r="C55" s="140"/>
      <c r="D55" s="131">
        <v>0.05</v>
      </c>
      <c r="E55" s="131">
        <v>0.3</v>
      </c>
      <c r="F55" s="131">
        <v>0.5</v>
      </c>
      <c r="G55" s="131">
        <v>0.7</v>
      </c>
      <c r="H55" s="131">
        <v>0.9</v>
      </c>
      <c r="I55" s="131">
        <v>1</v>
      </c>
      <c r="J55" s="131"/>
      <c r="K55" s="131"/>
      <c r="L55" s="132"/>
      <c r="M55" s="132"/>
      <c r="N55" s="132"/>
      <c r="O55" s="132"/>
    </row>
    <row r="56" spans="2:15" x14ac:dyDescent="0.35">
      <c r="B56" s="115" t="s">
        <v>79</v>
      </c>
      <c r="C56" s="112" t="s">
        <v>80</v>
      </c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</row>
    <row r="57" spans="2:15" x14ac:dyDescent="0.35">
      <c r="B57" s="116"/>
      <c r="C57" s="117" t="s">
        <v>81</v>
      </c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</row>
    <row r="58" spans="2:15" x14ac:dyDescent="0.35">
      <c r="B58" s="118"/>
      <c r="C58" s="113" t="s">
        <v>82</v>
      </c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</row>
    <row r="59" spans="2:15" x14ac:dyDescent="0.35">
      <c r="B59" s="115" t="s">
        <v>83</v>
      </c>
      <c r="C59" s="112" t="s">
        <v>84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112"/>
    </row>
    <row r="60" spans="2:15" x14ac:dyDescent="0.35">
      <c r="B60" s="116"/>
      <c r="C60" s="117" t="s">
        <v>85</v>
      </c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</row>
    <row r="61" spans="2:15" x14ac:dyDescent="0.35">
      <c r="B61" s="118"/>
      <c r="C61" s="113" t="s">
        <v>86</v>
      </c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</row>
    <row r="62" spans="2:15" x14ac:dyDescent="0.35">
      <c r="B62" s="122" t="s">
        <v>94</v>
      </c>
      <c r="C62" s="123" t="s">
        <v>80</v>
      </c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</row>
    <row r="63" spans="2:15" x14ac:dyDescent="0.35">
      <c r="B63" s="124"/>
      <c r="C63" s="125" t="s">
        <v>81</v>
      </c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</row>
    <row r="64" spans="2:15" x14ac:dyDescent="0.35">
      <c r="B64" s="124"/>
      <c r="C64" s="127" t="s">
        <v>82</v>
      </c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  <c r="O64" s="127"/>
    </row>
    <row r="65" spans="2:15" x14ac:dyDescent="0.35">
      <c r="B65" s="129"/>
      <c r="C65" s="123" t="s">
        <v>84</v>
      </c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</row>
    <row r="66" spans="2:15" x14ac:dyDescent="0.35">
      <c r="B66" s="124"/>
      <c r="C66" s="125" t="s">
        <v>85</v>
      </c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</row>
    <row r="67" spans="2:15" x14ac:dyDescent="0.35">
      <c r="B67" s="126"/>
      <c r="C67" s="127" t="s">
        <v>86</v>
      </c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</row>
    <row r="70" spans="2:15" ht="19.5" customHeight="1" x14ac:dyDescent="0.35">
      <c r="B70" s="128" t="s">
        <v>62</v>
      </c>
      <c r="C70" s="136" t="s">
        <v>63</v>
      </c>
      <c r="D70" s="111"/>
      <c r="E70" s="111"/>
      <c r="F70" s="111"/>
      <c r="G70" s="111"/>
      <c r="H70" s="111"/>
      <c r="I70" s="111"/>
      <c r="J70" s="111"/>
      <c r="K70" s="111"/>
    </row>
    <row r="71" spans="2:15" ht="27" customHeight="1" x14ac:dyDescent="0.35">
      <c r="B71" s="133" t="s">
        <v>95</v>
      </c>
      <c r="C71" s="134" t="s">
        <v>96</v>
      </c>
      <c r="D71" s="119"/>
      <c r="E71" s="119"/>
      <c r="F71" s="119"/>
      <c r="G71" s="119"/>
      <c r="H71" s="119"/>
      <c r="I71" s="119"/>
      <c r="J71" s="119"/>
      <c r="K71" s="120"/>
      <c r="L71" s="121" t="s">
        <v>66</v>
      </c>
      <c r="M71" s="121" t="s">
        <v>67</v>
      </c>
      <c r="N71" s="121" t="s">
        <v>68</v>
      </c>
      <c r="O71" s="121" t="s">
        <v>69</v>
      </c>
    </row>
    <row r="72" spans="2:15" ht="43.5" x14ac:dyDescent="0.35">
      <c r="B72" s="140" t="s">
        <v>97</v>
      </c>
      <c r="C72" s="140" t="s">
        <v>71</v>
      </c>
      <c r="D72" s="130" t="s">
        <v>98</v>
      </c>
      <c r="E72" s="130" t="s">
        <v>73</v>
      </c>
      <c r="F72" s="130" t="s">
        <v>99</v>
      </c>
      <c r="G72" s="130" t="s">
        <v>100</v>
      </c>
      <c r="H72" s="130" t="s">
        <v>101</v>
      </c>
      <c r="I72" s="130"/>
      <c r="J72" s="130"/>
      <c r="K72" s="130"/>
      <c r="L72" s="130"/>
      <c r="M72" s="130"/>
      <c r="N72" s="130"/>
      <c r="O72" s="130"/>
    </row>
    <row r="73" spans="2:15" x14ac:dyDescent="0.35">
      <c r="B73" s="140"/>
      <c r="C73" s="140"/>
      <c r="D73" s="131">
        <v>0.05</v>
      </c>
      <c r="E73" s="131">
        <v>0.3</v>
      </c>
      <c r="F73" s="131">
        <v>0.5</v>
      </c>
      <c r="G73" s="131">
        <v>0.9</v>
      </c>
      <c r="H73" s="131">
        <v>1</v>
      </c>
      <c r="I73" s="131"/>
      <c r="J73" s="131"/>
      <c r="K73" s="131"/>
      <c r="L73" s="132"/>
      <c r="M73" s="132"/>
      <c r="N73" s="132"/>
      <c r="O73" s="132"/>
    </row>
    <row r="74" spans="2:15" x14ac:dyDescent="0.35">
      <c r="B74" s="115" t="s">
        <v>102</v>
      </c>
      <c r="C74" s="112" t="s">
        <v>80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</row>
    <row r="75" spans="2:15" x14ac:dyDescent="0.35">
      <c r="B75" s="116"/>
      <c r="C75" s="117" t="s">
        <v>81</v>
      </c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</row>
    <row r="76" spans="2:15" x14ac:dyDescent="0.35">
      <c r="B76" s="118"/>
      <c r="C76" s="113" t="s">
        <v>82</v>
      </c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</row>
    <row r="77" spans="2:15" x14ac:dyDescent="0.35">
      <c r="B77" s="115" t="s">
        <v>103</v>
      </c>
      <c r="C77" s="112" t="s">
        <v>84</v>
      </c>
      <c r="D77" s="112"/>
      <c r="E77" s="112"/>
      <c r="F77" s="112"/>
      <c r="G77" s="112"/>
      <c r="H77" s="112"/>
      <c r="I77" s="112"/>
      <c r="J77" s="112"/>
      <c r="K77" s="112"/>
      <c r="L77" s="112"/>
      <c r="M77" s="112"/>
      <c r="N77" s="112"/>
      <c r="O77" s="112"/>
    </row>
    <row r="78" spans="2:15" x14ac:dyDescent="0.35">
      <c r="B78" s="116"/>
      <c r="C78" s="117" t="s">
        <v>85</v>
      </c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</row>
    <row r="79" spans="2:15" x14ac:dyDescent="0.35">
      <c r="B79" s="118"/>
      <c r="C79" s="113" t="s">
        <v>86</v>
      </c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</row>
    <row r="80" spans="2:15" x14ac:dyDescent="0.35">
      <c r="B80" s="122" t="s">
        <v>104</v>
      </c>
      <c r="C80" s="123" t="s">
        <v>80</v>
      </c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</row>
    <row r="81" spans="2:15" x14ac:dyDescent="0.35">
      <c r="B81" s="124"/>
      <c r="C81" s="125" t="s">
        <v>81</v>
      </c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</row>
    <row r="82" spans="2:15" x14ac:dyDescent="0.35">
      <c r="B82" s="124"/>
      <c r="C82" s="127" t="s">
        <v>82</v>
      </c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</row>
    <row r="83" spans="2:15" x14ac:dyDescent="0.35">
      <c r="B83" s="129"/>
      <c r="C83" s="123" t="s">
        <v>84</v>
      </c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</row>
    <row r="84" spans="2:15" x14ac:dyDescent="0.35">
      <c r="B84" s="124"/>
      <c r="C84" s="125" t="s">
        <v>85</v>
      </c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</row>
    <row r="85" spans="2:15" x14ac:dyDescent="0.35">
      <c r="B85" s="126"/>
      <c r="C85" s="127" t="s">
        <v>86</v>
      </c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  <c r="O85" s="127"/>
    </row>
    <row r="87" spans="2:15" ht="19.5" customHeight="1" x14ac:dyDescent="0.35">
      <c r="B87" s="128" t="s">
        <v>62</v>
      </c>
      <c r="C87" s="136" t="s">
        <v>63</v>
      </c>
      <c r="D87" s="111"/>
      <c r="E87" s="111"/>
      <c r="F87" s="111"/>
      <c r="G87" s="111"/>
      <c r="H87" s="111"/>
      <c r="I87" s="111"/>
      <c r="J87" s="111"/>
      <c r="K87" s="111"/>
    </row>
    <row r="88" spans="2:15" ht="27" customHeight="1" x14ac:dyDescent="0.35">
      <c r="B88" s="133" t="s">
        <v>105</v>
      </c>
      <c r="C88" s="134" t="s">
        <v>106</v>
      </c>
      <c r="D88" s="119"/>
      <c r="E88" s="119"/>
      <c r="F88" s="119"/>
      <c r="G88" s="119"/>
      <c r="H88" s="119"/>
      <c r="I88" s="119"/>
      <c r="J88" s="119"/>
      <c r="K88" s="120"/>
      <c r="L88" s="121" t="s">
        <v>66</v>
      </c>
      <c r="M88" s="121" t="s">
        <v>67</v>
      </c>
      <c r="N88" s="121" t="s">
        <v>68</v>
      </c>
      <c r="O88" s="121" t="s">
        <v>69</v>
      </c>
    </row>
    <row r="89" spans="2:15" x14ac:dyDescent="0.35">
      <c r="B89" s="140" t="s">
        <v>107</v>
      </c>
      <c r="C89" s="140" t="s">
        <v>71</v>
      </c>
      <c r="D89" s="135">
        <v>0</v>
      </c>
      <c r="E89" s="135">
        <v>0.2</v>
      </c>
      <c r="F89" s="135">
        <v>0.4</v>
      </c>
      <c r="G89" s="135">
        <v>0.6</v>
      </c>
      <c r="H89" s="135">
        <v>0.8</v>
      </c>
      <c r="I89" s="135">
        <v>1</v>
      </c>
      <c r="J89" s="130"/>
      <c r="K89" s="130"/>
      <c r="L89" s="130"/>
      <c r="M89" s="130"/>
      <c r="N89" s="130"/>
      <c r="O89" s="130"/>
    </row>
    <row r="90" spans="2:15" x14ac:dyDescent="0.35">
      <c r="B90" s="140"/>
      <c r="C90" s="140"/>
      <c r="D90" s="131"/>
      <c r="E90" s="131"/>
      <c r="F90" s="131"/>
      <c r="G90" s="131"/>
      <c r="H90" s="131"/>
      <c r="I90" s="131"/>
      <c r="J90" s="131"/>
      <c r="K90" s="131"/>
      <c r="L90" s="132"/>
      <c r="M90" s="132"/>
      <c r="N90" s="132"/>
      <c r="O90" s="132"/>
    </row>
    <row r="91" spans="2:15" x14ac:dyDescent="0.35">
      <c r="B91" s="115" t="s">
        <v>108</v>
      </c>
      <c r="C91" s="112" t="s">
        <v>80</v>
      </c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</row>
    <row r="92" spans="2:15" x14ac:dyDescent="0.35">
      <c r="B92" s="116"/>
      <c r="C92" s="117" t="s">
        <v>81</v>
      </c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</row>
    <row r="93" spans="2:15" x14ac:dyDescent="0.35">
      <c r="B93" s="118"/>
      <c r="C93" s="113" t="s">
        <v>82</v>
      </c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</row>
    <row r="94" spans="2:15" x14ac:dyDescent="0.35">
      <c r="B94" s="115" t="s">
        <v>108</v>
      </c>
      <c r="C94" s="112" t="s">
        <v>84</v>
      </c>
      <c r="D94" s="112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</row>
    <row r="95" spans="2:15" x14ac:dyDescent="0.35">
      <c r="B95" s="116"/>
      <c r="C95" s="117" t="s">
        <v>85</v>
      </c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</row>
    <row r="96" spans="2:15" x14ac:dyDescent="0.35">
      <c r="B96" s="118"/>
      <c r="C96" s="113" t="s">
        <v>86</v>
      </c>
      <c r="D96" s="11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</row>
    <row r="97" spans="2:15" x14ac:dyDescent="0.35">
      <c r="B97" s="122" t="s">
        <v>109</v>
      </c>
      <c r="C97" s="123" t="s">
        <v>80</v>
      </c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</row>
    <row r="98" spans="2:15" x14ac:dyDescent="0.35">
      <c r="B98" s="124"/>
      <c r="C98" s="125" t="s">
        <v>81</v>
      </c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</row>
    <row r="99" spans="2:15" x14ac:dyDescent="0.35">
      <c r="B99" s="124"/>
      <c r="C99" s="127" t="s">
        <v>82</v>
      </c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</row>
    <row r="100" spans="2:15" x14ac:dyDescent="0.35">
      <c r="B100" s="129"/>
      <c r="C100" s="123" t="s">
        <v>84</v>
      </c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</row>
    <row r="101" spans="2:15" x14ac:dyDescent="0.35">
      <c r="B101" s="124"/>
      <c r="C101" s="125" t="s">
        <v>85</v>
      </c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</row>
    <row r="102" spans="2:15" x14ac:dyDescent="0.35">
      <c r="B102" s="126"/>
      <c r="C102" s="127" t="s">
        <v>86</v>
      </c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  <c r="O102" s="127"/>
    </row>
  </sheetData>
  <mergeCells count="13">
    <mergeCell ref="C6:C7"/>
    <mergeCell ref="B6:B7"/>
    <mergeCell ref="B2:O2"/>
    <mergeCell ref="B21:B22"/>
    <mergeCell ref="C21:C22"/>
    <mergeCell ref="B89:B90"/>
    <mergeCell ref="C89:C90"/>
    <mergeCell ref="B39:B40"/>
    <mergeCell ref="C39:C40"/>
    <mergeCell ref="B54:B55"/>
    <mergeCell ref="C54:C55"/>
    <mergeCell ref="B72:B73"/>
    <mergeCell ref="C72:C73"/>
  </mergeCells>
  <pageMargins left="0.70866141732283505" right="0.70866141732283505" top="0.74803149606299202" bottom="1.04" header="0.31496062992126" footer="0.67"/>
  <pageSetup paperSize="9" scale="67" fitToHeight="6" orientation="landscape" r:id="rId1"/>
  <headerFooter>
    <oddHeader>&amp;C&amp;"Arial,Bold"&amp;14Typical Engineering Tracking Setup Template</oddHeader>
    <oddFooter xml:space="preserve">&amp;L&amp;8EPM-KPC-TP-000024 Rev 001
&amp;C&amp;8
Level - 3-E - External
Electronic documents once printed, are uncontrolled and may become outdated. Refer to ECMS for current revision.&amp;RPage &amp;P of &amp;P
</oddFooter>
  </headerFooter>
  <rowBreaks count="2" manualBreakCount="2">
    <brk id="35" max="16383" man="1"/>
    <brk id="6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e0e297d-4488-4919-bcdd-731cf2633b95" xsi:nil="true"/>
    <Description0 xmlns="9e0e297d-4488-4919-bcdd-731cf2633b95" xsi:nil="true"/>
    <Rev_x002e_ xmlns="9e0e297d-4488-4919-bcdd-731cf2633b9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448EA9CC6C94FB2161831872927E2" ma:contentTypeVersion="16" ma:contentTypeDescription="Create a new document." ma:contentTypeScope="" ma:versionID="de99e436277c49d55a8ec6c70dc24db8">
  <xsd:schema xmlns:xsd="http://www.w3.org/2001/XMLSchema" xmlns:xs="http://www.w3.org/2001/XMLSchema" xmlns:p="http://schemas.microsoft.com/office/2006/metadata/properties" xmlns:ns2="9e0e297d-4488-4919-bcdd-731cf2633b95" xmlns:ns3="eb9daa93-b0af-4bcf-bea5-364aefc6ac9d" targetNamespace="http://schemas.microsoft.com/office/2006/metadata/properties" ma:root="true" ma:fieldsID="e64d197199789946c8992a9f7b9e755e" ns2:_="" ns3:_="">
    <xsd:import namespace="9e0e297d-4488-4919-bcdd-731cf2633b95"/>
    <xsd:import namespace="eb9daa93-b0af-4bcf-bea5-364aefc6ac9d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Rev_x002e_" minOccurs="0"/>
                <xsd:element ref="ns2: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297d-4488-4919-bcdd-731cf2633b9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Text">
          <xsd:maxLength value="255"/>
        </xsd:restriction>
      </xsd:simpleType>
    </xsd:element>
    <xsd:element name="Rev_x002e_" ma:index="3" nillable="true" ma:displayName="Rev." ma:internalName="Rev_x002e_">
      <xsd:simpleType>
        <xsd:restriction base="dms:Text">
          <xsd:maxLength value="255"/>
        </xsd:restriction>
      </xsd:simpleType>
    </xsd:element>
    <xsd:element name="Status" ma:index="4" nillable="true" ma:displayName="Status" ma:internalName="Status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daa93-b0af-4bcf-bea5-364aefc6ac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7FB122-EFA5-4999-9974-024E23C96318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9e0e297d-4488-4919-bcdd-731cf2633b95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eb9daa93-b0af-4bcf-bea5-364aefc6ac9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5AE6F66-2F85-4299-8753-70DDAE9309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555175-5E33-4421-8D0C-2FF2D8B94C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297d-4488-4919-bcdd-731cf2633b95"/>
    <ds:schemaRef ds:uri="eb9daa93-b0af-4bcf-bea5-364aefc6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Tracker Set-up</vt:lpstr>
      <vt:lpstr>'Tracker Set-up'!Print_Titles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Julin Borra</dc:creator>
  <cp:keywords/>
  <dc:description/>
  <cp:lastModifiedBy>Mansour, Sara</cp:lastModifiedBy>
  <cp:revision/>
  <cp:lastPrinted>2018-12-24T08:38:26Z</cp:lastPrinted>
  <dcterms:created xsi:type="dcterms:W3CDTF">2017-08-21T10:54:44Z</dcterms:created>
  <dcterms:modified xsi:type="dcterms:W3CDTF">2021-08-15T20:19:47Z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0x010100FA4448EA9CC6C94FB2161831872927E2</vt:lpwstr>
  </property>
</Properties>
</file>